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comments2.xml" ContentType="application/vnd.openxmlformats-officedocument.spreadsheetml.comment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05" windowWidth="21300" windowHeight="9915"/>
  </bookViews>
  <sheets>
    <sheet name="Sheet1" sheetId="4" r:id="rId1"/>
    <sheet name="DATA" sheetId="1" r:id="rId2"/>
    <sheet name="Extended Data" sheetId="2" r:id="rId3"/>
    <sheet name="SINE MODEL" sheetId="3" r:id="rId4"/>
  </sheets>
  <calcPr calcId="125725"/>
</workbook>
</file>

<file path=xl/calcChain.xml><?xml version="1.0" encoding="utf-8"?>
<calcChain xmlns="http://schemas.openxmlformats.org/spreadsheetml/2006/main">
  <c r="O23" i="3"/>
  <c r="O5"/>
  <c r="O6"/>
  <c r="O7"/>
  <c r="O8"/>
  <c r="O9"/>
  <c r="O10"/>
  <c r="O11"/>
  <c r="O12"/>
  <c r="O13"/>
  <c r="O14"/>
  <c r="O15"/>
  <c r="O16"/>
  <c r="O17"/>
  <c r="O18"/>
  <c r="O19"/>
  <c r="O20"/>
  <c r="O21"/>
  <c r="O22"/>
  <c r="O24"/>
  <c r="O25"/>
  <c r="O26"/>
  <c r="O27"/>
  <c r="O28"/>
  <c r="O29"/>
  <c r="O30"/>
  <c r="O31"/>
  <c r="O32"/>
  <c r="O33"/>
  <c r="O34"/>
  <c r="O35"/>
  <c r="O36"/>
  <c r="O37"/>
  <c r="O38"/>
  <c r="O39"/>
  <c r="O40"/>
  <c r="O41"/>
  <c r="O42"/>
  <c r="O43"/>
  <c r="O44"/>
  <c r="O45"/>
  <c r="O46"/>
  <c r="O47"/>
  <c r="O48"/>
  <c r="O49"/>
  <c r="O50"/>
  <c r="O51"/>
  <c r="O52"/>
  <c r="O53"/>
  <c r="O54"/>
  <c r="O55"/>
  <c r="O56"/>
  <c r="O57"/>
  <c r="O58"/>
  <c r="O59"/>
  <c r="O60"/>
  <c r="O61"/>
  <c r="O62"/>
  <c r="O63"/>
  <c r="O64"/>
  <c r="O65"/>
  <c r="O66"/>
  <c r="O67"/>
  <c r="O68"/>
  <c r="O69"/>
  <c r="O70"/>
  <c r="O71"/>
  <c r="O72"/>
  <c r="O73"/>
  <c r="O74"/>
  <c r="O75"/>
  <c r="O76"/>
  <c r="O77"/>
  <c r="O78"/>
  <c r="O79"/>
  <c r="O80"/>
  <c r="O81"/>
  <c r="O82"/>
  <c r="O83"/>
  <c r="O84"/>
  <c r="O85"/>
  <c r="O86"/>
  <c r="O87"/>
  <c r="O88"/>
  <c r="O89"/>
  <c r="O90"/>
  <c r="O91"/>
  <c r="O92"/>
  <c r="O93"/>
  <c r="O94"/>
  <c r="O95"/>
  <c r="O96"/>
  <c r="O97"/>
  <c r="O98"/>
  <c r="O99"/>
  <c r="O100"/>
  <c r="O101"/>
  <c r="O102"/>
  <c r="O103"/>
  <c r="O104"/>
  <c r="O105"/>
  <c r="O106"/>
  <c r="O107"/>
  <c r="O108"/>
  <c r="O109"/>
  <c r="O110"/>
  <c r="O111"/>
  <c r="O112"/>
  <c r="O113"/>
  <c r="O114"/>
  <c r="O115"/>
  <c r="O116"/>
  <c r="O117"/>
  <c r="O118"/>
  <c r="O119"/>
  <c r="O120"/>
  <c r="O121"/>
  <c r="O122"/>
  <c r="O123"/>
  <c r="O124"/>
  <c r="O125"/>
  <c r="O126"/>
  <c r="O127"/>
  <c r="O128"/>
  <c r="O129"/>
  <c r="O130"/>
  <c r="O131"/>
  <c r="O132"/>
  <c r="O133"/>
  <c r="O134"/>
  <c r="O135"/>
  <c r="O136"/>
  <c r="O137"/>
  <c r="O138"/>
  <c r="O139"/>
  <c r="O140"/>
  <c r="O141"/>
  <c r="O142"/>
  <c r="O143"/>
  <c r="O144"/>
  <c r="O145"/>
  <c r="O146"/>
  <c r="O147"/>
  <c r="O148"/>
  <c r="O149"/>
  <c r="O150"/>
  <c r="O151"/>
  <c r="O152"/>
  <c r="O153"/>
  <c r="O154"/>
  <c r="O155"/>
  <c r="O156"/>
  <c r="O157"/>
  <c r="O158"/>
  <c r="O159"/>
  <c r="O160"/>
  <c r="O161"/>
  <c r="O162"/>
  <c r="O163"/>
  <c r="O164"/>
  <c r="O165"/>
  <c r="O166"/>
  <c r="O167"/>
  <c r="O168"/>
  <c r="O169"/>
  <c r="O170"/>
  <c r="O171"/>
  <c r="O172"/>
  <c r="O173"/>
  <c r="O174"/>
  <c r="O175"/>
  <c r="O176"/>
  <c r="O177"/>
  <c r="O178"/>
  <c r="O179"/>
  <c r="O180"/>
  <c r="O181"/>
  <c r="O182"/>
  <c r="O183"/>
  <c r="O184"/>
  <c r="O185"/>
  <c r="O186"/>
  <c r="O187"/>
  <c r="O188"/>
  <c r="O189"/>
  <c r="O190"/>
  <c r="O191"/>
  <c r="O192"/>
  <c r="O193"/>
  <c r="O194"/>
  <c r="O195"/>
  <c r="O196"/>
  <c r="O197"/>
  <c r="O198"/>
  <c r="O199"/>
  <c r="O200"/>
  <c r="O201"/>
  <c r="O202"/>
  <c r="O203"/>
  <c r="O204"/>
  <c r="O205"/>
  <c r="O206"/>
  <c r="O207"/>
  <c r="O208"/>
  <c r="O209"/>
  <c r="O210"/>
  <c r="O211"/>
  <c r="O212"/>
  <c r="O213"/>
  <c r="O214"/>
  <c r="O215"/>
  <c r="O216"/>
  <c r="O217"/>
  <c r="O218"/>
  <c r="O219"/>
  <c r="O220"/>
  <c r="O221"/>
  <c r="O222"/>
  <c r="O223"/>
  <c r="O224"/>
  <c r="O225"/>
  <c r="O226"/>
  <c r="O227"/>
  <c r="O228"/>
  <c r="O229"/>
  <c r="O230"/>
  <c r="O231"/>
  <c r="O232"/>
  <c r="O233"/>
  <c r="O234"/>
  <c r="O235"/>
  <c r="O236"/>
  <c r="O237"/>
  <c r="O238"/>
  <c r="O239"/>
  <c r="O240"/>
  <c r="O241"/>
  <c r="O242"/>
  <c r="O243"/>
  <c r="O244"/>
  <c r="O245"/>
  <c r="O246"/>
  <c r="O247"/>
  <c r="O248"/>
  <c r="O249"/>
  <c r="O250"/>
  <c r="O251"/>
  <c r="O252"/>
  <c r="O253"/>
  <c r="O254"/>
  <c r="O255"/>
  <c r="O256"/>
  <c r="O257"/>
  <c r="O258"/>
  <c r="O259"/>
  <c r="O260"/>
  <c r="O261"/>
  <c r="O262"/>
  <c r="O263"/>
  <c r="O264"/>
  <c r="O265"/>
  <c r="O266"/>
  <c r="O267"/>
  <c r="O268"/>
  <c r="O269"/>
  <c r="O270"/>
  <c r="O271"/>
  <c r="O272"/>
  <c r="O273"/>
  <c r="O274"/>
  <c r="O275"/>
  <c r="O276"/>
  <c r="O277"/>
  <c r="O278"/>
  <c r="O279"/>
  <c r="O280"/>
  <c r="O281"/>
  <c r="O282"/>
  <c r="O283"/>
  <c r="O284"/>
  <c r="O285"/>
  <c r="O286"/>
  <c r="O287"/>
  <c r="O288"/>
  <c r="O289"/>
  <c r="O290"/>
  <c r="O291"/>
  <c r="O292"/>
  <c r="O293"/>
  <c r="O294"/>
  <c r="O295"/>
  <c r="O296"/>
  <c r="O297"/>
  <c r="O298"/>
  <c r="O299"/>
  <c r="O300"/>
  <c r="O301"/>
  <c r="O302"/>
  <c r="O303"/>
  <c r="O304"/>
  <c r="O305"/>
  <c r="O306"/>
  <c r="O307"/>
  <c r="O308"/>
  <c r="O309"/>
  <c r="O310"/>
  <c r="O311"/>
  <c r="O312"/>
  <c r="O313"/>
  <c r="O314"/>
  <c r="O315"/>
  <c r="O316"/>
  <c r="O317"/>
  <c r="O318"/>
  <c r="O319"/>
  <c r="O320"/>
  <c r="O321"/>
  <c r="O322"/>
  <c r="O323"/>
  <c r="O324"/>
  <c r="O325"/>
  <c r="O326"/>
  <c r="O327"/>
  <c r="O328"/>
  <c r="O329"/>
  <c r="O330"/>
  <c r="O331"/>
  <c r="O332"/>
  <c r="O333"/>
  <c r="O334"/>
  <c r="O335"/>
  <c r="O336"/>
  <c r="O337"/>
  <c r="O338"/>
  <c r="O339"/>
  <c r="O340"/>
  <c r="O341"/>
  <c r="O342"/>
  <c r="O343"/>
  <c r="O344"/>
  <c r="O345"/>
  <c r="O346"/>
  <c r="O347"/>
  <c r="O348"/>
  <c r="O349"/>
  <c r="O350"/>
  <c r="O351"/>
  <c r="O352"/>
  <c r="O353"/>
  <c r="O354"/>
  <c r="O355"/>
  <c r="O356"/>
  <c r="O357"/>
  <c r="O358"/>
  <c r="O359"/>
  <c r="O360"/>
  <c r="O361"/>
  <c r="O362"/>
  <c r="O363"/>
  <c r="O364"/>
  <c r="O365"/>
  <c r="O366"/>
  <c r="O367"/>
  <c r="O368"/>
  <c r="O369"/>
  <c r="O370"/>
  <c r="O371"/>
  <c r="O372"/>
  <c r="O373"/>
  <c r="O374"/>
  <c r="O375"/>
  <c r="O376"/>
  <c r="O377"/>
  <c r="O378"/>
  <c r="O379"/>
  <c r="O380"/>
  <c r="O381"/>
  <c r="O382"/>
  <c r="O383"/>
  <c r="O384"/>
  <c r="O385"/>
  <c r="O386"/>
  <c r="O387"/>
  <c r="O388"/>
  <c r="O389"/>
  <c r="O390"/>
  <c r="O4"/>
  <c r="M4" i="2"/>
  <c r="M5"/>
  <c r="M6"/>
  <c r="M7"/>
  <c r="M8"/>
  <c r="M9"/>
  <c r="M10"/>
  <c r="M11"/>
  <c r="M12"/>
  <c r="M13"/>
  <c r="M14"/>
  <c r="M15"/>
  <c r="M16"/>
  <c r="M17"/>
  <c r="M18"/>
  <c r="M19"/>
  <c r="M20"/>
  <c r="M21"/>
  <c r="M22"/>
  <c r="M23"/>
  <c r="M24"/>
  <c r="M25"/>
  <c r="M26"/>
  <c r="M27"/>
  <c r="M28"/>
  <c r="M29"/>
  <c r="M30"/>
  <c r="M31"/>
  <c r="M32"/>
  <c r="M33"/>
  <c r="M34"/>
  <c r="M35"/>
  <c r="M36"/>
  <c r="M37"/>
  <c r="M38"/>
  <c r="M39"/>
  <c r="M40"/>
  <c r="M41"/>
  <c r="M42"/>
  <c r="M43"/>
  <c r="M44"/>
  <c r="M45"/>
  <c r="M46"/>
  <c r="M47"/>
  <c r="M48"/>
  <c r="M49"/>
  <c r="M50"/>
  <c r="M51"/>
  <c r="M52"/>
  <c r="M53"/>
  <c r="M54"/>
  <c r="M55"/>
  <c r="M56"/>
  <c r="M57"/>
  <c r="M58"/>
  <c r="M59"/>
  <c r="M60"/>
  <c r="M61"/>
  <c r="M62"/>
  <c r="M63"/>
  <c r="M64"/>
  <c r="M65"/>
  <c r="M66"/>
  <c r="M67"/>
  <c r="M68"/>
  <c r="M69"/>
  <c r="M70"/>
  <c r="M71"/>
  <c r="M72"/>
  <c r="M73"/>
  <c r="M74"/>
  <c r="M75"/>
  <c r="M76"/>
  <c r="M77"/>
  <c r="M78"/>
  <c r="M79"/>
  <c r="M80"/>
  <c r="M81"/>
  <c r="M82"/>
  <c r="M83"/>
  <c r="M84"/>
  <c r="M85"/>
  <c r="M86"/>
  <c r="M87"/>
  <c r="M88"/>
  <c r="M89"/>
  <c r="M90"/>
  <c r="M91"/>
  <c r="M92"/>
  <c r="M93"/>
  <c r="M94"/>
  <c r="M95"/>
  <c r="M96"/>
  <c r="M97"/>
  <c r="M98"/>
  <c r="M99"/>
  <c r="M100"/>
  <c r="M101"/>
  <c r="M102"/>
  <c r="M103"/>
  <c r="M104"/>
  <c r="M105"/>
  <c r="M106"/>
  <c r="M107"/>
  <c r="M108"/>
  <c r="M109"/>
  <c r="M110"/>
  <c r="M111"/>
  <c r="M112"/>
  <c r="M113"/>
  <c r="M114"/>
  <c r="M115"/>
  <c r="M116"/>
  <c r="M117"/>
  <c r="M118"/>
  <c r="M119"/>
  <c r="M120"/>
  <c r="M121"/>
  <c r="M122"/>
  <c r="M123"/>
  <c r="M124"/>
  <c r="M125"/>
  <c r="M126"/>
  <c r="M127"/>
  <c r="M128"/>
  <c r="M129"/>
  <c r="M130"/>
  <c r="M131"/>
  <c r="M132"/>
  <c r="M133"/>
  <c r="M134"/>
  <c r="M135"/>
  <c r="M136"/>
  <c r="M137"/>
  <c r="M138"/>
  <c r="M139"/>
  <c r="M140"/>
  <c r="M141"/>
  <c r="M142"/>
  <c r="M143"/>
  <c r="M144"/>
  <c r="M145"/>
  <c r="M146"/>
  <c r="M147"/>
  <c r="M148"/>
  <c r="M149"/>
  <c r="M150"/>
  <c r="M151"/>
  <c r="M152"/>
  <c r="M153"/>
  <c r="M154"/>
  <c r="M155"/>
  <c r="M156"/>
  <c r="M157"/>
  <c r="M158"/>
  <c r="M159"/>
  <c r="M160"/>
  <c r="M161"/>
  <c r="M162"/>
  <c r="M163"/>
  <c r="M164"/>
  <c r="M165"/>
  <c r="M166"/>
  <c r="M167"/>
  <c r="M168"/>
  <c r="M169"/>
  <c r="M170"/>
  <c r="M171"/>
  <c r="M172"/>
  <c r="M173"/>
  <c r="M174"/>
  <c r="M175"/>
  <c r="M176"/>
  <c r="M177"/>
  <c r="M178"/>
  <c r="M179"/>
  <c r="M180"/>
  <c r="M181"/>
  <c r="M182"/>
  <c r="M183"/>
  <c r="M184"/>
  <c r="M185"/>
  <c r="M186"/>
  <c r="M187"/>
  <c r="M188"/>
  <c r="M189"/>
  <c r="M190"/>
  <c r="M191"/>
  <c r="M192"/>
  <c r="M193"/>
  <c r="M194"/>
  <c r="M195"/>
  <c r="M196"/>
  <c r="M197"/>
  <c r="M198"/>
  <c r="M199"/>
  <c r="M200"/>
  <c r="M201"/>
  <c r="M202"/>
  <c r="M203"/>
  <c r="M204"/>
  <c r="M205"/>
  <c r="M206"/>
  <c r="M207"/>
  <c r="M208"/>
  <c r="M209"/>
  <c r="M210"/>
  <c r="M211"/>
  <c r="M212"/>
  <c r="M213"/>
  <c r="M214"/>
  <c r="M215"/>
  <c r="M216"/>
  <c r="M217"/>
  <c r="M218"/>
  <c r="M219"/>
  <c r="M220"/>
  <c r="M221"/>
  <c r="M222"/>
  <c r="M223"/>
  <c r="M224"/>
  <c r="M225"/>
  <c r="M226"/>
  <c r="M227"/>
  <c r="M228"/>
  <c r="M229"/>
  <c r="M230"/>
  <c r="M231"/>
  <c r="M232"/>
  <c r="M233"/>
  <c r="M234"/>
  <c r="M235"/>
  <c r="M236"/>
  <c r="M237"/>
  <c r="M238"/>
  <c r="M239"/>
  <c r="M240"/>
  <c r="M241"/>
  <c r="M242"/>
  <c r="M243"/>
  <c r="M244"/>
  <c r="M245"/>
  <c r="M246"/>
  <c r="M247"/>
  <c r="M248"/>
  <c r="M249"/>
  <c r="M250"/>
  <c r="M251"/>
  <c r="M252"/>
  <c r="M253"/>
  <c r="M254"/>
  <c r="M255"/>
  <c r="M256"/>
  <c r="M257"/>
  <c r="M258"/>
  <c r="M259"/>
  <c r="M260"/>
  <c r="M261"/>
  <c r="M262"/>
  <c r="M263"/>
  <c r="M264"/>
  <c r="M265"/>
  <c r="M266"/>
  <c r="M267"/>
  <c r="M268"/>
  <c r="M269"/>
  <c r="M270"/>
  <c r="M271"/>
  <c r="M272"/>
  <c r="M273"/>
  <c r="M274"/>
  <c r="M275"/>
  <c r="M276"/>
  <c r="M277"/>
  <c r="M278"/>
  <c r="M279"/>
  <c r="M280"/>
  <c r="M281"/>
  <c r="M282"/>
  <c r="M283"/>
  <c r="M284"/>
  <c r="M285"/>
  <c r="M286"/>
  <c r="M287"/>
  <c r="M288"/>
  <c r="M289"/>
  <c r="M290"/>
  <c r="M291"/>
  <c r="M292"/>
  <c r="M293"/>
  <c r="M294"/>
  <c r="M295"/>
  <c r="M296"/>
  <c r="M297"/>
  <c r="M298"/>
  <c r="M299"/>
  <c r="M300"/>
  <c r="M301"/>
  <c r="M302"/>
  <c r="M303"/>
  <c r="M304"/>
  <c r="M305"/>
  <c r="M306"/>
  <c r="M307"/>
  <c r="M308"/>
  <c r="M309"/>
  <c r="M310"/>
  <c r="M311"/>
  <c r="M312"/>
  <c r="M313"/>
  <c r="M314"/>
  <c r="M315"/>
  <c r="M316"/>
  <c r="M317"/>
  <c r="M318"/>
  <c r="M319"/>
  <c r="M320"/>
  <c r="M321"/>
  <c r="M322"/>
  <c r="M323"/>
  <c r="M324"/>
  <c r="M325"/>
  <c r="M326"/>
  <c r="M327"/>
  <c r="M328"/>
  <c r="M329"/>
  <c r="M330"/>
  <c r="M331"/>
  <c r="M332"/>
  <c r="M333"/>
  <c r="M334"/>
  <c r="M335"/>
  <c r="M336"/>
  <c r="M337"/>
  <c r="M338"/>
  <c r="M339"/>
  <c r="M340"/>
  <c r="M341"/>
  <c r="M342"/>
  <c r="M343"/>
  <c r="M344"/>
  <c r="M345"/>
  <c r="M346"/>
  <c r="M347"/>
  <c r="M348"/>
  <c r="M349"/>
  <c r="M350"/>
  <c r="M351"/>
  <c r="M352"/>
  <c r="M353"/>
  <c r="M354"/>
  <c r="M355"/>
  <c r="M356"/>
  <c r="M357"/>
  <c r="M358"/>
  <c r="M359"/>
  <c r="M360"/>
  <c r="M361"/>
  <c r="M362"/>
  <c r="M363"/>
  <c r="M364"/>
  <c r="M365"/>
  <c r="M366"/>
  <c r="M367"/>
  <c r="M3"/>
  <c r="T25" i="1"/>
  <c r="T26"/>
  <c r="T27"/>
  <c r="T28"/>
  <c r="S28"/>
  <c r="S27"/>
  <c r="S26"/>
  <c r="S25"/>
  <c r="M4"/>
  <c r="M5"/>
  <c r="M6"/>
  <c r="M7"/>
  <c r="M8"/>
  <c r="M9"/>
  <c r="M10"/>
  <c r="M11"/>
  <c r="M12"/>
  <c r="M13"/>
  <c r="M14"/>
  <c r="M15"/>
  <c r="M16"/>
  <c r="M17"/>
  <c r="M18"/>
  <c r="M19"/>
  <c r="M20"/>
  <c r="M21"/>
  <c r="M22"/>
  <c r="M23"/>
  <c r="M24"/>
  <c r="M25"/>
  <c r="M26"/>
  <c r="M27"/>
  <c r="M28"/>
  <c r="M29"/>
  <c r="M30"/>
  <c r="M31"/>
  <c r="M32"/>
  <c r="M33"/>
  <c r="M3"/>
  <c r="N33" i="2"/>
  <c r="N34" s="1"/>
  <c r="N32"/>
  <c r="I309"/>
  <c r="J309"/>
  <c r="I310"/>
  <c r="J310"/>
  <c r="I311"/>
  <c r="J311"/>
  <c r="I312"/>
  <c r="J312"/>
  <c r="I313"/>
  <c r="J313"/>
  <c r="I314"/>
  <c r="J314"/>
  <c r="I315"/>
  <c r="J315"/>
  <c r="I316"/>
  <c r="J316"/>
  <c r="I317"/>
  <c r="J317"/>
  <c r="I318"/>
  <c r="J318"/>
  <c r="I319"/>
  <c r="J319"/>
  <c r="I320"/>
  <c r="J320"/>
  <c r="I321"/>
  <c r="J321"/>
  <c r="I322"/>
  <c r="J322"/>
  <c r="I323"/>
  <c r="J323"/>
  <c r="I324"/>
  <c r="J324"/>
  <c r="I325"/>
  <c r="J325"/>
  <c r="I326"/>
  <c r="J326"/>
  <c r="I327"/>
  <c r="J327"/>
  <c r="I328"/>
  <c r="J328"/>
  <c r="I329"/>
  <c r="J329"/>
  <c r="I330"/>
  <c r="J330"/>
  <c r="I331"/>
  <c r="J331"/>
  <c r="I332"/>
  <c r="J332"/>
  <c r="I333"/>
  <c r="J333"/>
  <c r="I334"/>
  <c r="J334"/>
  <c r="I335"/>
  <c r="J335"/>
  <c r="I336"/>
  <c r="J336"/>
  <c r="I337"/>
  <c r="J337"/>
  <c r="I338"/>
  <c r="J338"/>
  <c r="I339"/>
  <c r="J339"/>
  <c r="I340"/>
  <c r="J340"/>
  <c r="I341"/>
  <c r="J341"/>
  <c r="I342"/>
  <c r="J342"/>
  <c r="I343"/>
  <c r="J343"/>
  <c r="I344"/>
  <c r="J344"/>
  <c r="I345"/>
  <c r="J345"/>
  <c r="I346"/>
  <c r="J346"/>
  <c r="I347"/>
  <c r="J347"/>
  <c r="I348"/>
  <c r="J348"/>
  <c r="I349"/>
  <c r="J349"/>
  <c r="I350"/>
  <c r="J350"/>
  <c r="I351"/>
  <c r="J351"/>
  <c r="I352"/>
  <c r="J352"/>
  <c r="I353"/>
  <c r="J353"/>
  <c r="I354"/>
  <c r="J354"/>
  <c r="I355"/>
  <c r="J355"/>
  <c r="I356"/>
  <c r="J356"/>
  <c r="I357"/>
  <c r="J357"/>
  <c r="I358"/>
  <c r="J358"/>
  <c r="I359"/>
  <c r="J359"/>
  <c r="I360"/>
  <c r="J360"/>
  <c r="I361"/>
  <c r="J361"/>
  <c r="I362"/>
  <c r="J362"/>
  <c r="I363"/>
  <c r="J363"/>
  <c r="I364"/>
  <c r="J364"/>
  <c r="I365"/>
  <c r="J365"/>
  <c r="I366"/>
  <c r="J366"/>
  <c r="I367"/>
  <c r="J367"/>
  <c r="I248"/>
  <c r="J248"/>
  <c r="I249"/>
  <c r="J249"/>
  <c r="I250"/>
  <c r="J250"/>
  <c r="I251"/>
  <c r="J251"/>
  <c r="I252"/>
  <c r="J252"/>
  <c r="I253"/>
  <c r="J253"/>
  <c r="I254"/>
  <c r="J254"/>
  <c r="I255"/>
  <c r="J255"/>
  <c r="I256"/>
  <c r="J256"/>
  <c r="I257"/>
  <c r="J257"/>
  <c r="I258"/>
  <c r="J258"/>
  <c r="I259"/>
  <c r="J259"/>
  <c r="I260"/>
  <c r="J260"/>
  <c r="I261"/>
  <c r="J261"/>
  <c r="I262"/>
  <c r="J262"/>
  <c r="I263"/>
  <c r="J263"/>
  <c r="I264"/>
  <c r="J264"/>
  <c r="I265"/>
  <c r="J265"/>
  <c r="I266"/>
  <c r="J266"/>
  <c r="I267"/>
  <c r="J267"/>
  <c r="I268"/>
  <c r="J268"/>
  <c r="I269"/>
  <c r="J269"/>
  <c r="I270"/>
  <c r="J270"/>
  <c r="I271"/>
  <c r="J271"/>
  <c r="I272"/>
  <c r="J272"/>
  <c r="I273"/>
  <c r="J273"/>
  <c r="I274"/>
  <c r="J274"/>
  <c r="I275"/>
  <c r="J275"/>
  <c r="I276"/>
  <c r="J276"/>
  <c r="I277"/>
  <c r="J277"/>
  <c r="I278"/>
  <c r="J278"/>
  <c r="I279"/>
  <c r="J279"/>
  <c r="I280"/>
  <c r="J280"/>
  <c r="I281"/>
  <c r="J281"/>
  <c r="I282"/>
  <c r="J282"/>
  <c r="I283"/>
  <c r="J283"/>
  <c r="I284"/>
  <c r="J284"/>
  <c r="I285"/>
  <c r="J285"/>
  <c r="I286"/>
  <c r="J286"/>
  <c r="I287"/>
  <c r="J287"/>
  <c r="I288"/>
  <c r="J288"/>
  <c r="I289"/>
  <c r="J289"/>
  <c r="I290"/>
  <c r="J290"/>
  <c r="I291"/>
  <c r="J291"/>
  <c r="I292"/>
  <c r="J292"/>
  <c r="I293"/>
  <c r="J293"/>
  <c r="I294"/>
  <c r="J294"/>
  <c r="I295"/>
  <c r="J295"/>
  <c r="I296"/>
  <c r="J296"/>
  <c r="I297"/>
  <c r="J297"/>
  <c r="I298"/>
  <c r="J298"/>
  <c r="I299"/>
  <c r="J299"/>
  <c r="I300"/>
  <c r="J300"/>
  <c r="I301"/>
  <c r="J301"/>
  <c r="I302"/>
  <c r="J302"/>
  <c r="I303"/>
  <c r="J303"/>
  <c r="I304"/>
  <c r="J304"/>
  <c r="I305"/>
  <c r="J305"/>
  <c r="I306"/>
  <c r="J306"/>
  <c r="I307"/>
  <c r="J307"/>
  <c r="I308"/>
  <c r="J308"/>
  <c r="I187"/>
  <c r="J187"/>
  <c r="I188"/>
  <c r="J188"/>
  <c r="I189"/>
  <c r="J189"/>
  <c r="I190"/>
  <c r="J190"/>
  <c r="I191"/>
  <c r="J191"/>
  <c r="I192"/>
  <c r="J192"/>
  <c r="I193"/>
  <c r="J193"/>
  <c r="I194"/>
  <c r="J194"/>
  <c r="I195"/>
  <c r="J195"/>
  <c r="I196"/>
  <c r="J196"/>
  <c r="I197"/>
  <c r="J197"/>
  <c r="I198"/>
  <c r="J198"/>
  <c r="I199"/>
  <c r="J199"/>
  <c r="I200"/>
  <c r="J200"/>
  <c r="I201"/>
  <c r="J201"/>
  <c r="I202"/>
  <c r="J202"/>
  <c r="I203"/>
  <c r="J203"/>
  <c r="I204"/>
  <c r="J204"/>
  <c r="I205"/>
  <c r="J205"/>
  <c r="I206"/>
  <c r="J206"/>
  <c r="I207"/>
  <c r="J207"/>
  <c r="I208"/>
  <c r="J208"/>
  <c r="I209"/>
  <c r="J209"/>
  <c r="I210"/>
  <c r="J210"/>
  <c r="I211"/>
  <c r="J211"/>
  <c r="I212"/>
  <c r="J212"/>
  <c r="I213"/>
  <c r="J213"/>
  <c r="I214"/>
  <c r="J214"/>
  <c r="I215"/>
  <c r="J215"/>
  <c r="I216"/>
  <c r="J216"/>
  <c r="I217"/>
  <c r="J217"/>
  <c r="I218"/>
  <c r="J218"/>
  <c r="I219"/>
  <c r="J219"/>
  <c r="I220"/>
  <c r="J220"/>
  <c r="I221"/>
  <c r="J221"/>
  <c r="I222"/>
  <c r="J222"/>
  <c r="I223"/>
  <c r="J223"/>
  <c r="I224"/>
  <c r="J224"/>
  <c r="I225"/>
  <c r="J225"/>
  <c r="I226"/>
  <c r="J226"/>
  <c r="I227"/>
  <c r="J227"/>
  <c r="I228"/>
  <c r="J228"/>
  <c r="I229"/>
  <c r="J229"/>
  <c r="I230"/>
  <c r="J230"/>
  <c r="I231"/>
  <c r="J231"/>
  <c r="I232"/>
  <c r="J232"/>
  <c r="I233"/>
  <c r="J233"/>
  <c r="I234"/>
  <c r="J234"/>
  <c r="I235"/>
  <c r="J235"/>
  <c r="I236"/>
  <c r="J236"/>
  <c r="I237"/>
  <c r="J237"/>
  <c r="I238"/>
  <c r="J238"/>
  <c r="I239"/>
  <c r="J239"/>
  <c r="I240"/>
  <c r="J240"/>
  <c r="I241"/>
  <c r="J241"/>
  <c r="I242"/>
  <c r="J242"/>
  <c r="I243"/>
  <c r="J243"/>
  <c r="I244"/>
  <c r="J244"/>
  <c r="I245"/>
  <c r="J245"/>
  <c r="I246"/>
  <c r="J246"/>
  <c r="I247"/>
  <c r="J247"/>
  <c r="I156"/>
  <c r="J156"/>
  <c r="I157"/>
  <c r="J157"/>
  <c r="I158"/>
  <c r="J158"/>
  <c r="I159"/>
  <c r="J159"/>
  <c r="I160"/>
  <c r="J160"/>
  <c r="I161"/>
  <c r="J161"/>
  <c r="I162"/>
  <c r="J162"/>
  <c r="I163"/>
  <c r="J163"/>
  <c r="I164"/>
  <c r="J164"/>
  <c r="I165"/>
  <c r="J165"/>
  <c r="I166"/>
  <c r="J166"/>
  <c r="I167"/>
  <c r="J167"/>
  <c r="I168"/>
  <c r="J168"/>
  <c r="I169"/>
  <c r="J169"/>
  <c r="I170"/>
  <c r="J170"/>
  <c r="I171"/>
  <c r="J171"/>
  <c r="I172"/>
  <c r="J172"/>
  <c r="I173"/>
  <c r="J173"/>
  <c r="I174"/>
  <c r="J174"/>
  <c r="I175"/>
  <c r="J175"/>
  <c r="I176"/>
  <c r="J176"/>
  <c r="I177"/>
  <c r="J177"/>
  <c r="I178"/>
  <c r="J178"/>
  <c r="I179"/>
  <c r="J179"/>
  <c r="I180"/>
  <c r="J180"/>
  <c r="I181"/>
  <c r="J181"/>
  <c r="I182"/>
  <c r="J182"/>
  <c r="I183"/>
  <c r="J183"/>
  <c r="I184"/>
  <c r="J184"/>
  <c r="I185"/>
  <c r="J185"/>
  <c r="I186"/>
  <c r="J186"/>
  <c r="I2"/>
  <c r="J2"/>
  <c r="I3"/>
  <c r="J3"/>
  <c r="I4"/>
  <c r="J4"/>
  <c r="I5"/>
  <c r="J5"/>
  <c r="I6"/>
  <c r="J6"/>
  <c r="I7"/>
  <c r="J7"/>
  <c r="I8"/>
  <c r="J8"/>
  <c r="I9"/>
  <c r="J9"/>
  <c r="I10"/>
  <c r="J10"/>
  <c r="I11"/>
  <c r="J11"/>
  <c r="I12"/>
  <c r="J12"/>
  <c r="I13"/>
  <c r="J13"/>
  <c r="I14"/>
  <c r="J14"/>
  <c r="I15"/>
  <c r="J15"/>
  <c r="I16"/>
  <c r="J16"/>
  <c r="I17"/>
  <c r="J17"/>
  <c r="I18"/>
  <c r="J18"/>
  <c r="I19"/>
  <c r="J19"/>
  <c r="I20"/>
  <c r="J20"/>
  <c r="I21"/>
  <c r="J21"/>
  <c r="I22"/>
  <c r="J22"/>
  <c r="I23"/>
  <c r="J23"/>
  <c r="I24"/>
  <c r="J24"/>
  <c r="I25"/>
  <c r="J25"/>
  <c r="I26"/>
  <c r="J26"/>
  <c r="I27"/>
  <c r="J27"/>
  <c r="I28"/>
  <c r="J28"/>
  <c r="I29"/>
  <c r="J29"/>
  <c r="I30"/>
  <c r="J30"/>
  <c r="I31"/>
  <c r="J31"/>
  <c r="I32"/>
  <c r="J32"/>
  <c r="I33"/>
  <c r="J33"/>
  <c r="I34"/>
  <c r="J34"/>
  <c r="I35"/>
  <c r="J35"/>
  <c r="I36"/>
  <c r="J36"/>
  <c r="I37"/>
  <c r="J37"/>
  <c r="I38"/>
  <c r="J38"/>
  <c r="I39"/>
  <c r="J39"/>
  <c r="I40"/>
  <c r="J40"/>
  <c r="I41"/>
  <c r="J41"/>
  <c r="I42"/>
  <c r="J42"/>
  <c r="I43"/>
  <c r="J43"/>
  <c r="I44"/>
  <c r="J44"/>
  <c r="I45"/>
  <c r="J45"/>
  <c r="I46"/>
  <c r="J46"/>
  <c r="I47"/>
  <c r="J47"/>
  <c r="I48"/>
  <c r="J48"/>
  <c r="I49"/>
  <c r="J49"/>
  <c r="I50"/>
  <c r="J50"/>
  <c r="I51"/>
  <c r="J51"/>
  <c r="I52"/>
  <c r="J52"/>
  <c r="I53"/>
  <c r="J53"/>
  <c r="I54"/>
  <c r="J54"/>
  <c r="I55"/>
  <c r="J55"/>
  <c r="I56"/>
  <c r="J56"/>
  <c r="I57"/>
  <c r="J57"/>
  <c r="I58"/>
  <c r="J58"/>
  <c r="I59"/>
  <c r="J59"/>
  <c r="I60"/>
  <c r="J60"/>
  <c r="I61"/>
  <c r="J61"/>
  <c r="I62"/>
  <c r="J62"/>
  <c r="I63"/>
  <c r="J63"/>
  <c r="I64"/>
  <c r="J64"/>
  <c r="I65"/>
  <c r="J65"/>
  <c r="I66"/>
  <c r="J66"/>
  <c r="I67"/>
  <c r="J67"/>
  <c r="I68"/>
  <c r="J68"/>
  <c r="I69"/>
  <c r="J69"/>
  <c r="I70"/>
  <c r="J70"/>
  <c r="I71"/>
  <c r="J71"/>
  <c r="I72"/>
  <c r="J72"/>
  <c r="I73"/>
  <c r="J73"/>
  <c r="I74"/>
  <c r="J74"/>
  <c r="I75"/>
  <c r="J75"/>
  <c r="I76"/>
  <c r="J76"/>
  <c r="I77"/>
  <c r="J77"/>
  <c r="I78"/>
  <c r="J78"/>
  <c r="I79"/>
  <c r="J79"/>
  <c r="I80"/>
  <c r="J80"/>
  <c r="I81"/>
  <c r="J81"/>
  <c r="I82"/>
  <c r="J82"/>
  <c r="I83"/>
  <c r="J83"/>
  <c r="I84"/>
  <c r="J84"/>
  <c r="I85"/>
  <c r="J85"/>
  <c r="I86"/>
  <c r="J86"/>
  <c r="I87"/>
  <c r="J87"/>
  <c r="I88"/>
  <c r="J88"/>
  <c r="I89"/>
  <c r="J89"/>
  <c r="I90"/>
  <c r="J90"/>
  <c r="I91"/>
  <c r="J91"/>
  <c r="I92"/>
  <c r="J92"/>
  <c r="I93"/>
  <c r="J93"/>
  <c r="I94"/>
  <c r="J94"/>
  <c r="I95"/>
  <c r="J95"/>
  <c r="I96"/>
  <c r="J96"/>
  <c r="I97"/>
  <c r="J97"/>
  <c r="I98"/>
  <c r="J98"/>
  <c r="I99"/>
  <c r="J99"/>
  <c r="I100"/>
  <c r="J100"/>
  <c r="I101"/>
  <c r="J101"/>
  <c r="I102"/>
  <c r="J102"/>
  <c r="I103"/>
  <c r="J103"/>
  <c r="I104"/>
  <c r="J104"/>
  <c r="I105"/>
  <c r="J105"/>
  <c r="I106"/>
  <c r="J106"/>
  <c r="I107"/>
  <c r="J107"/>
  <c r="I108"/>
  <c r="J108"/>
  <c r="I109"/>
  <c r="J109"/>
  <c r="I110"/>
  <c r="J110"/>
  <c r="I111"/>
  <c r="J111"/>
  <c r="I112"/>
  <c r="J112"/>
  <c r="I113"/>
  <c r="J113"/>
  <c r="I114"/>
  <c r="J114"/>
  <c r="I115"/>
  <c r="J115"/>
  <c r="I116"/>
  <c r="J116"/>
  <c r="I117"/>
  <c r="J117"/>
  <c r="I118"/>
  <c r="J118"/>
  <c r="I119"/>
  <c r="J119"/>
  <c r="I120"/>
  <c r="J120"/>
  <c r="I121"/>
  <c r="J121"/>
  <c r="I122"/>
  <c r="J122"/>
  <c r="I123"/>
  <c r="J123"/>
  <c r="I124"/>
  <c r="J124"/>
  <c r="J155"/>
  <c r="I155"/>
  <c r="J154"/>
  <c r="I154"/>
  <c r="J153"/>
  <c r="I153"/>
  <c r="J152"/>
  <c r="I152"/>
  <c r="J151"/>
  <c r="I151"/>
  <c r="J150"/>
  <c r="I150"/>
  <c r="J149"/>
  <c r="I149"/>
  <c r="J148"/>
  <c r="I148"/>
  <c r="J147"/>
  <c r="I147"/>
  <c r="J146"/>
  <c r="I146"/>
  <c r="J145"/>
  <c r="I145"/>
  <c r="J144"/>
  <c r="I144"/>
  <c r="J143"/>
  <c r="I143"/>
  <c r="J142"/>
  <c r="I142"/>
  <c r="J141"/>
  <c r="I141"/>
  <c r="J140"/>
  <c r="I140"/>
  <c r="J139"/>
  <c r="I139"/>
  <c r="J138"/>
  <c r="I138"/>
  <c r="J137"/>
  <c r="I137"/>
  <c r="J136"/>
  <c r="I136"/>
  <c r="J135"/>
  <c r="I135"/>
  <c r="J134"/>
  <c r="I134"/>
  <c r="J133"/>
  <c r="I133"/>
  <c r="J132"/>
  <c r="I132"/>
  <c r="J131"/>
  <c r="I131"/>
  <c r="J130"/>
  <c r="I130"/>
  <c r="J129"/>
  <c r="I129"/>
  <c r="J128"/>
  <c r="I128"/>
  <c r="J127"/>
  <c r="I127"/>
  <c r="J126"/>
  <c r="I126"/>
  <c r="J125"/>
  <c r="I125"/>
  <c r="I4" i="1"/>
  <c r="J4"/>
  <c r="I5"/>
  <c r="J5"/>
  <c r="I6"/>
  <c r="J6"/>
  <c r="I7"/>
  <c r="J7"/>
  <c r="I8"/>
  <c r="J8"/>
  <c r="I9"/>
  <c r="J9"/>
  <c r="I10"/>
  <c r="J10"/>
  <c r="I11"/>
  <c r="J11"/>
  <c r="I12"/>
  <c r="J12"/>
  <c r="I13"/>
  <c r="J13"/>
  <c r="I14"/>
  <c r="J14"/>
  <c r="I15"/>
  <c r="J15"/>
  <c r="I16"/>
  <c r="J16"/>
  <c r="I17"/>
  <c r="J17"/>
  <c r="I18"/>
  <c r="J18"/>
  <c r="I19"/>
  <c r="J19"/>
  <c r="I20"/>
  <c r="J20"/>
  <c r="I21"/>
  <c r="J21"/>
  <c r="I22"/>
  <c r="J22"/>
  <c r="I23"/>
  <c r="J23"/>
  <c r="I24"/>
  <c r="J24"/>
  <c r="I25"/>
  <c r="J25"/>
  <c r="I26"/>
  <c r="J26"/>
  <c r="I27"/>
  <c r="J27"/>
  <c r="I28"/>
  <c r="J28"/>
  <c r="I29"/>
  <c r="J29"/>
  <c r="I30"/>
  <c r="J30"/>
  <c r="I31"/>
  <c r="J31"/>
  <c r="I32"/>
  <c r="J32"/>
  <c r="I33"/>
  <c r="J33"/>
  <c r="J3"/>
  <c r="I3"/>
  <c r="N35" i="2" l="1"/>
</calcChain>
</file>

<file path=xl/comments1.xml><?xml version="1.0" encoding="utf-8"?>
<comments xmlns="http://schemas.openxmlformats.org/spreadsheetml/2006/main">
  <authors>
    <author>ROB KIMBALL</author>
  </authors>
  <commentList>
    <comment ref="L2" authorId="0">
      <text>
        <r>
          <rPr>
            <b/>
            <sz val="8"/>
            <color indexed="81"/>
            <rFont val="Tahoma"/>
            <family val="2"/>
          </rPr>
          <t>ROB KIMBALL:</t>
        </r>
        <r>
          <rPr>
            <sz val="8"/>
            <color indexed="81"/>
            <rFont val="Tahoma"/>
            <family val="2"/>
          </rPr>
          <t xml:space="preserve">
Number of Days Since June 21.
</t>
        </r>
      </text>
    </comment>
  </commentList>
</comments>
</file>

<file path=xl/comments2.xml><?xml version="1.0" encoding="utf-8"?>
<comments xmlns="http://schemas.openxmlformats.org/spreadsheetml/2006/main">
  <authors>
    <author>ROB KIMBALL</author>
  </authors>
  <commentList>
    <comment ref="L2" authorId="0">
      <text>
        <r>
          <rPr>
            <b/>
            <sz val="8"/>
            <color indexed="81"/>
            <rFont val="Tahoma"/>
            <family val="2"/>
          </rPr>
          <t>ROB KIMBALL:</t>
        </r>
        <r>
          <rPr>
            <sz val="8"/>
            <color indexed="81"/>
            <rFont val="Tahoma"/>
            <family val="2"/>
          </rPr>
          <t xml:space="preserve">
Number of Days Since June 21.
</t>
        </r>
      </text>
    </comment>
  </commentList>
</comments>
</file>

<file path=xl/sharedStrings.xml><?xml version="1.0" encoding="utf-8"?>
<sst xmlns="http://schemas.openxmlformats.org/spreadsheetml/2006/main" count="1227" uniqueCount="845">
  <si>
    <t>Date</t>
  </si>
  <si>
    <t>Sunrise</t>
  </si>
  <si>
    <t>Sunset</t>
  </si>
  <si>
    <t>This day</t>
  </si>
  <si>
    <t>Difference</t>
  </si>
  <si>
    <t>Time</t>
  </si>
  <si>
    <t>Altitude</t>
  </si>
  <si>
    <t>Distance</t>
  </si>
  <si>
    <r>
      <t>(10</t>
    </r>
    <r>
      <rPr>
        <b/>
        <vertAlign val="superscript"/>
        <sz val="12"/>
        <color theme="1"/>
        <rFont val="Calibri"/>
        <family val="2"/>
        <scheme val="minor"/>
      </rPr>
      <t>6</t>
    </r>
    <r>
      <rPr>
        <b/>
        <sz val="12"/>
        <color theme="1"/>
        <rFont val="Calibri"/>
        <family val="2"/>
        <scheme val="minor"/>
      </rPr>
      <t xml:space="preserve"> km)</t>
    </r>
  </si>
  <si>
    <t>15h 33m 02s</t>
  </si>
  <si>
    <t>− 43s</t>
  </si>
  <si>
    <t>68.1°</t>
  </si>
  <si>
    <t>15h 32m 14s</t>
  </si>
  <si>
    <t>− 48s</t>
  </si>
  <si>
    <t>68.0°</t>
  </si>
  <si>
    <t>15h 31m 21s</t>
  </si>
  <si>
    <t>− 52s</t>
  </si>
  <si>
    <t>67.9°</t>
  </si>
  <si>
    <t>15h 30m 25s</t>
  </si>
  <si>
    <t>− 56s</t>
  </si>
  <si>
    <t>67.8°</t>
  </si>
  <si>
    <t>15h 29m 24s</t>
  </si>
  <si>
    <t>− 1m 00s</t>
  </si>
  <si>
    <t>67.7°</t>
  </si>
  <si>
    <t>15h 28m 20s</t>
  </si>
  <si>
    <t>− 1m 04s</t>
  </si>
  <si>
    <t>67.6°</t>
  </si>
  <si>
    <t>15h 27m 11s</t>
  </si>
  <si>
    <t>− 1m 08s</t>
  </si>
  <si>
    <t>67.5°</t>
  </si>
  <si>
    <t>15h 25m 59s</t>
  </si>
  <si>
    <t>− 1m 12s</t>
  </si>
  <si>
    <t>67.4°</t>
  </si>
  <si>
    <t>15h 24m 42s</t>
  </si>
  <si>
    <t>− 1m 16s</t>
  </si>
  <si>
    <t>67.3°</t>
  </si>
  <si>
    <t>15h 23m 22s</t>
  </si>
  <si>
    <t>− 1m 19s</t>
  </si>
  <si>
    <t>67.2°</t>
  </si>
  <si>
    <t>15h 21m 59s</t>
  </si>
  <si>
    <t>− 1m 23s</t>
  </si>
  <si>
    <t>67.0°</t>
  </si>
  <si>
    <t>15h 20m 31s</t>
  </si>
  <si>
    <t>− 1m 27s</t>
  </si>
  <si>
    <t>66.9°</t>
  </si>
  <si>
    <t>15h 19m 01s</t>
  </si>
  <si>
    <t>− 1m 30s</t>
  </si>
  <si>
    <t>66.7°</t>
  </si>
  <si>
    <t>15h 17m 26s</t>
  </si>
  <si>
    <t>− 1m 34s</t>
  </si>
  <si>
    <t>66.6°</t>
  </si>
  <si>
    <t>15h 15m 49s</t>
  </si>
  <si>
    <t>− 1m 37s</t>
  </si>
  <si>
    <t>66.4°</t>
  </si>
  <si>
    <t>15h 14m 07s</t>
  </si>
  <si>
    <t>− 1m 41s</t>
  </si>
  <si>
    <t>66.3°</t>
  </si>
  <si>
    <t>15h 12m 23s</t>
  </si>
  <si>
    <t>− 1m 44s</t>
  </si>
  <si>
    <t>66.1°</t>
  </si>
  <si>
    <t>15h 10m 35s</t>
  </si>
  <si>
    <t>− 1m 47s</t>
  </si>
  <si>
    <t>65.9°</t>
  </si>
  <si>
    <t>15h 08m 44s</t>
  </si>
  <si>
    <t>− 1m 50s</t>
  </si>
  <si>
    <t>65.7°</t>
  </si>
  <si>
    <t>15h 06m 50s</t>
  </si>
  <si>
    <t>− 1m 53s</t>
  </si>
  <si>
    <t>65.5°</t>
  </si>
  <si>
    <t>15h 04m 54s</t>
  </si>
  <si>
    <t>− 1m 56s</t>
  </si>
  <si>
    <t>65.3°</t>
  </si>
  <si>
    <t>15h 02m 54s</t>
  </si>
  <si>
    <t>− 1m 59s</t>
  </si>
  <si>
    <t>65.1°</t>
  </si>
  <si>
    <t>15h 00m 52s</t>
  </si>
  <si>
    <t>− 2m 02s</t>
  </si>
  <si>
    <t>64.9°</t>
  </si>
  <si>
    <t>14h 58m 47s</t>
  </si>
  <si>
    <t>− 2m 05s</t>
  </si>
  <si>
    <t>64.7°</t>
  </si>
  <si>
    <t>14h 56m 39s</t>
  </si>
  <si>
    <t>− 2m 07s</t>
  </si>
  <si>
    <t>64.5°</t>
  </si>
  <si>
    <t>14h 54m 28s</t>
  </si>
  <si>
    <t>− 2m 10s</t>
  </si>
  <si>
    <t>64.3°</t>
  </si>
  <si>
    <t>14h 52m 16s</t>
  </si>
  <si>
    <t>− 2m 12s</t>
  </si>
  <si>
    <t>64.1°</t>
  </si>
  <si>
    <t>14h 50m 00s</t>
  </si>
  <si>
    <t>− 2m 15s</t>
  </si>
  <si>
    <t>63.8°</t>
  </si>
  <si>
    <t>14h 47m 43s</t>
  </si>
  <si>
    <t>− 2m 17s</t>
  </si>
  <si>
    <t>63.6°</t>
  </si>
  <si>
    <t>14h 45m 23s</t>
  </si>
  <si>
    <t>− 2m 19s</t>
  </si>
  <si>
    <t>63.3°</t>
  </si>
  <si>
    <t>14h 43m 01s</t>
  </si>
  <si>
    <t>− 2m 21s</t>
  </si>
  <si>
    <t>63.1°</t>
  </si>
  <si>
    <t>Day</t>
  </si>
  <si>
    <t>L of D</t>
  </si>
  <si>
    <t>Data for Minneapolis, MN</t>
  </si>
  <si>
    <t>(2009)</t>
  </si>
  <si>
    <t>15h 23m 23s</t>
  </si>
  <si>
    <t>+ 1m 24s</t>
  </si>
  <si>
    <t>15h 24m 43s</t>
  </si>
  <si>
    <t>+ 1m 20s</t>
  </si>
  <si>
    <t>15h 26m 00s</t>
  </si>
  <si>
    <t>+ 1m 16s</t>
  </si>
  <si>
    <t>15h 27m 12s</t>
  </si>
  <si>
    <t>+ 1m 12s</t>
  </si>
  <si>
    <t>15h 28m 21s</t>
  </si>
  <si>
    <t>+ 1m 08s</t>
  </si>
  <si>
    <t>15h 29m 26s</t>
  </si>
  <si>
    <t>+ 1m 05s</t>
  </si>
  <si>
    <t>15h 30m 27s</t>
  </si>
  <si>
    <t>+ 1m 00s</t>
  </si>
  <si>
    <t>15h 31m 23s</t>
  </si>
  <si>
    <t>+ 56s</t>
  </si>
  <si>
    <t>15h 32m 15s</t>
  </si>
  <si>
    <t>+ 52s</t>
  </si>
  <si>
    <t>15h 33m 04s</t>
  </si>
  <si>
    <t>+ 48s</t>
  </si>
  <si>
    <t>15h 33m 48s</t>
  </si>
  <si>
    <t>+ 43s</t>
  </si>
  <si>
    <t>15h 34m 27s</t>
  </si>
  <si>
    <t>+ 39s</t>
  </si>
  <si>
    <t>68.2°</t>
  </si>
  <si>
    <t>15h 35m 03s</t>
  </si>
  <si>
    <t>+ 35s</t>
  </si>
  <si>
    <t>68.3°</t>
  </si>
  <si>
    <t>15h 35m 34s</t>
  </si>
  <si>
    <t>+ 30s</t>
  </si>
  <si>
    <t>15h 36m 00s</t>
  </si>
  <si>
    <t>+ 26s</t>
  </si>
  <si>
    <t>15h 36m 22s</t>
  </si>
  <si>
    <t>+ 22s</t>
  </si>
  <si>
    <t>68.4°</t>
  </si>
  <si>
    <t>15h 36m 40s</t>
  </si>
  <si>
    <t>+ 17s</t>
  </si>
  <si>
    <t>15h 36m 53s</t>
  </si>
  <si>
    <t>+ 13s</t>
  </si>
  <si>
    <t>15h 37m 02s</t>
  </si>
  <si>
    <t>+ 08s</t>
  </si>
  <si>
    <t>15h 37m 06s</t>
  </si>
  <si>
    <t>+ 04s</t>
  </si>
  <si>
    <t>&lt; 1s</t>
  </si>
  <si>
    <t>− 04s</t>
  </si>
  <si>
    <t>− 09s</t>
  </si>
  <si>
    <t>15h 36m 39s</t>
  </si>
  <si>
    <t>− 13s</t>
  </si>
  <si>
    <t>15h 36m 21s</t>
  </si>
  <si>
    <t>− 17s</t>
  </si>
  <si>
    <t>15h 35m 59s</t>
  </si>
  <si>
    <t>− 22s</t>
  </si>
  <si>
    <t>15h 35m 32s</t>
  </si>
  <si>
    <t>− 26s</t>
  </si>
  <si>
    <t>15h 35m 01s</t>
  </si>
  <si>
    <t>− 31s</t>
  </si>
  <si>
    <t>15h 34m 26s</t>
  </si>
  <si>
    <t>− 35s</t>
  </si>
  <si>
    <t>15h 33m 46s</t>
  </si>
  <si>
    <t>− 39s</t>
  </si>
  <si>
    <t>14h 16m 56s</t>
  </si>
  <si>
    <t>+ 2m 43s</t>
  </si>
  <si>
    <t>60.3°</t>
  </si>
  <si>
    <t>14h 19m 39s</t>
  </si>
  <si>
    <t>+ 2m 42s</t>
  </si>
  <si>
    <t>60.6°</t>
  </si>
  <si>
    <t>14h 22m 19s</t>
  </si>
  <si>
    <t>+ 2m 40s</t>
  </si>
  <si>
    <t>60.9°</t>
  </si>
  <si>
    <t>14h 24m 58s</t>
  </si>
  <si>
    <t>+ 2m 38s</t>
  </si>
  <si>
    <t>61.2°</t>
  </si>
  <si>
    <t>14h 27m 35s</t>
  </si>
  <si>
    <t>+ 2m 37s</t>
  </si>
  <si>
    <t>61.5°</t>
  </si>
  <si>
    <t>14h 30m 11s</t>
  </si>
  <si>
    <t>+ 2m 35s</t>
  </si>
  <si>
    <t>61.7°</t>
  </si>
  <si>
    <t>14h 32m 45s</t>
  </si>
  <si>
    <t>+ 2m 33s</t>
  </si>
  <si>
    <t>62.0°</t>
  </si>
  <si>
    <t>14h 35m 16s</t>
  </si>
  <si>
    <t>+ 2m 31s</t>
  </si>
  <si>
    <t>62.3°</t>
  </si>
  <si>
    <t>14h 37m 46s</t>
  </si>
  <si>
    <t>+ 2m 29s</t>
  </si>
  <si>
    <t>62.5°</t>
  </si>
  <si>
    <t>14h 40m 14s</t>
  </si>
  <si>
    <t>+ 2m 27s</t>
  </si>
  <si>
    <t>62.8°</t>
  </si>
  <si>
    <t>14h 42m 40s</t>
  </si>
  <si>
    <t>+ 2m 25s</t>
  </si>
  <si>
    <t>14h 45m 03s</t>
  </si>
  <si>
    <t>+ 2m 23s</t>
  </si>
  <si>
    <t>14h 47m 25s</t>
  </si>
  <si>
    <t>+ 2m 21s</t>
  </si>
  <si>
    <t>14h 49m 44s</t>
  </si>
  <si>
    <t>+ 2m 19s</t>
  </si>
  <si>
    <t>14h 52m 00s</t>
  </si>
  <si>
    <t>+ 2m 16s</t>
  </si>
  <si>
    <t>64.0°</t>
  </si>
  <si>
    <t>14h 54m 15s</t>
  </si>
  <si>
    <t>+ 2m 14s</t>
  </si>
  <si>
    <t>14h 56m 26s</t>
  </si>
  <si>
    <t>+ 2m 11s</t>
  </si>
  <si>
    <t>14h 58m 35s</t>
  </si>
  <si>
    <t>+ 2m 09s</t>
  </si>
  <si>
    <t>15h 00m 42s</t>
  </si>
  <si>
    <t>+ 2m 06s</t>
  </si>
  <si>
    <t>15h 02m 45s</t>
  </si>
  <si>
    <t>+ 2m 03s</t>
  </si>
  <si>
    <t>15h 04m 46s</t>
  </si>
  <si>
    <t>+ 2m 00s</t>
  </si>
  <si>
    <t>15h 06m 44s</t>
  </si>
  <si>
    <t>+ 1m 57s</t>
  </si>
  <si>
    <t>15h 08m 38s</t>
  </si>
  <si>
    <t>+ 1m 54s</t>
  </si>
  <si>
    <t>15h 10m 30s</t>
  </si>
  <si>
    <t>+ 1m 51s</t>
  </si>
  <si>
    <t>15h 12m 19s</t>
  </si>
  <si>
    <t>+ 1m 48s</t>
  </si>
  <si>
    <t>15h 14m 04s</t>
  </si>
  <si>
    <t>+ 1m 45s</t>
  </si>
  <si>
    <t>66.2°</t>
  </si>
  <si>
    <t>15h 15m 46s</t>
  </si>
  <si>
    <t>+ 1m 41s</t>
  </si>
  <si>
    <t>15h 17m 24s</t>
  </si>
  <si>
    <t>+ 1m 38s</t>
  </si>
  <si>
    <t>15h 18m 59s</t>
  </si>
  <si>
    <t>+ 1m 35s</t>
  </si>
  <si>
    <t>+ 1m 31s</t>
  </si>
  <si>
    <t>+ 1m 27s</t>
  </si>
  <si>
    <t>12h 47m 53s</t>
  </si>
  <si>
    <t>+ 3m 07s</t>
  </si>
  <si>
    <t>49.8°</t>
  </si>
  <si>
    <t>12h 51m 00s</t>
  </si>
  <si>
    <t>50.2°</t>
  </si>
  <si>
    <t>12h 54m 07s</t>
  </si>
  <si>
    <t>+ 3m 06s</t>
  </si>
  <si>
    <t>50.6°</t>
  </si>
  <si>
    <t>12h 57m 14s</t>
  </si>
  <si>
    <t>51.0°</t>
  </si>
  <si>
    <t>13h 00m 20s</t>
  </si>
  <si>
    <t>51.3°</t>
  </si>
  <si>
    <t>13h 03m 25s</t>
  </si>
  <si>
    <t>+ 3m 05s</t>
  </si>
  <si>
    <t>51.7°</t>
  </si>
  <si>
    <t>13h 06m 31s</t>
  </si>
  <si>
    <t>52.1°</t>
  </si>
  <si>
    <t>13h 09m 35s</t>
  </si>
  <si>
    <t>+ 3m 04s</t>
  </si>
  <si>
    <t>52.5°</t>
  </si>
  <si>
    <t>13h 12m 40s</t>
  </si>
  <si>
    <t>52.8°</t>
  </si>
  <si>
    <t>13h 15m 43s</t>
  </si>
  <si>
    <t>+ 3m 03s</t>
  </si>
  <si>
    <t>53.2°</t>
  </si>
  <si>
    <t>13h 18m 47s</t>
  </si>
  <si>
    <t>53.6°</t>
  </si>
  <si>
    <t>13h 21m 49s</t>
  </si>
  <si>
    <t>+ 3m 02s</t>
  </si>
  <si>
    <t>53.9°</t>
  </si>
  <si>
    <t>13h 24m 51s</t>
  </si>
  <si>
    <t>+ 3m 01s</t>
  </si>
  <si>
    <t>54.3°</t>
  </si>
  <si>
    <t>13h 27m 53s</t>
  </si>
  <si>
    <t>54.7°</t>
  </si>
  <si>
    <t>13h 30m 53s</t>
  </si>
  <si>
    <t>+ 3m 00s</t>
  </si>
  <si>
    <t>55.0°</t>
  </si>
  <si>
    <t>13h 33m 53s</t>
  </si>
  <si>
    <t>+ 2m 59s</t>
  </si>
  <si>
    <t>55.4°</t>
  </si>
  <si>
    <t>13h 36m 52s</t>
  </si>
  <si>
    <t>55.7°</t>
  </si>
  <si>
    <t>13h 39m 51s</t>
  </si>
  <si>
    <t>+ 2m 58s</t>
  </si>
  <si>
    <t>56.1°</t>
  </si>
  <si>
    <t>13h 42m 48s</t>
  </si>
  <si>
    <t>+ 2m 57s</t>
  </si>
  <si>
    <t>56.4°</t>
  </si>
  <si>
    <t>13h 45m 45s</t>
  </si>
  <si>
    <t>+ 2m 56s</t>
  </si>
  <si>
    <t>56.8°</t>
  </si>
  <si>
    <t>13h 48m 41s</t>
  </si>
  <si>
    <t>+ 2m 55s</t>
  </si>
  <si>
    <t>57.1°</t>
  </si>
  <si>
    <t>13h 51m 35s</t>
  </si>
  <si>
    <t>+ 2m 54s</t>
  </si>
  <si>
    <t>57.4°</t>
  </si>
  <si>
    <t>13h 54m 29s</t>
  </si>
  <si>
    <t>+ 2m 53s</t>
  </si>
  <si>
    <t>57.8°</t>
  </si>
  <si>
    <t>13h 57m 22s</t>
  </si>
  <si>
    <t>+ 2m 52s</t>
  </si>
  <si>
    <t>58.1°</t>
  </si>
  <si>
    <t>14h 00m 14s</t>
  </si>
  <si>
    <t>+ 2m 51s</t>
  </si>
  <si>
    <t>58.4°</t>
  </si>
  <si>
    <t>14h 03m 04s</t>
  </si>
  <si>
    <t>+ 2m 50s</t>
  </si>
  <si>
    <t>58.7°</t>
  </si>
  <si>
    <t>14h 05m 53s</t>
  </si>
  <si>
    <t>+ 2m 49s</t>
  </si>
  <si>
    <t>59.1°</t>
  </si>
  <si>
    <t>14h 08m 41s</t>
  </si>
  <si>
    <t>+ 2m 47s</t>
  </si>
  <si>
    <t>59.4°</t>
  </si>
  <si>
    <t>14h 11m 28s</t>
  </si>
  <si>
    <t>+ 2m 46s</t>
  </si>
  <si>
    <t>59.7°</t>
  </si>
  <si>
    <t>14h 14m 13s</t>
  </si>
  <si>
    <t>+ 2m 45s</t>
  </si>
  <si>
    <t>60.0°</t>
  </si>
  <si>
    <t>11h 10m 22s</t>
  </si>
  <si>
    <t>37.7°</t>
  </si>
  <si>
    <t>11h 13m 29s</t>
  </si>
  <si>
    <t>38.1°</t>
  </si>
  <si>
    <t>11h 16m 36s</t>
  </si>
  <si>
    <t>38.5°</t>
  </si>
  <si>
    <t>11h 19m 43s</t>
  </si>
  <si>
    <t>38.8°</t>
  </si>
  <si>
    <t>11h 22m 50s</t>
  </si>
  <si>
    <t>39.2°</t>
  </si>
  <si>
    <t>11h 25m 58s</t>
  </si>
  <si>
    <t>39.6°</t>
  </si>
  <si>
    <t>11h 29m 07s</t>
  </si>
  <si>
    <t>+ 3m 08s</t>
  </si>
  <si>
    <t>40.0°</t>
  </si>
  <si>
    <t>11h 32m 15s</t>
  </si>
  <si>
    <t>40.4°</t>
  </si>
  <si>
    <t>11h 35m 24s</t>
  </si>
  <si>
    <t>40.8°</t>
  </si>
  <si>
    <t>11h 38m 32s</t>
  </si>
  <si>
    <t>41.2°</t>
  </si>
  <si>
    <t>11h 41m 41s</t>
  </si>
  <si>
    <t>41.6°</t>
  </si>
  <si>
    <t>11h 44m 51s</t>
  </si>
  <si>
    <t>+ 3m 09s</t>
  </si>
  <si>
    <t>42.0°</t>
  </si>
  <si>
    <t>11h 48m 00s</t>
  </si>
  <si>
    <t>42.4°</t>
  </si>
  <si>
    <t>11h 51m 09s</t>
  </si>
  <si>
    <t>42.8°</t>
  </si>
  <si>
    <t>11h 54m 19s</t>
  </si>
  <si>
    <t>43.1°</t>
  </si>
  <si>
    <t>11h 57m 28s</t>
  </si>
  <si>
    <t>43.5°</t>
  </si>
  <si>
    <t>12h 00m 38s</t>
  </si>
  <si>
    <t>43.9°</t>
  </si>
  <si>
    <t>12h 03m 48s</t>
  </si>
  <si>
    <t>44.3°</t>
  </si>
  <si>
    <t>12h 06m 57s</t>
  </si>
  <si>
    <t>44.7°</t>
  </si>
  <si>
    <t>12h 10m 07s</t>
  </si>
  <si>
    <t>45.1°</t>
  </si>
  <si>
    <t>12h 13m 16s</t>
  </si>
  <si>
    <t>45.5°</t>
  </si>
  <si>
    <t>12h 16m 26s</t>
  </si>
  <si>
    <t>45.9°</t>
  </si>
  <si>
    <t>12h 19m 35s</t>
  </si>
  <si>
    <t>46.3°</t>
  </si>
  <si>
    <t>12h 22m 45s</t>
  </si>
  <si>
    <t>46.7°</t>
  </si>
  <si>
    <t>12h 25m 54s</t>
  </si>
  <si>
    <t>47.1°</t>
  </si>
  <si>
    <t>12h 29m 03s</t>
  </si>
  <si>
    <t>47.5°</t>
  </si>
  <si>
    <t>12h 32m 12s</t>
  </si>
  <si>
    <t>47.9°</t>
  </si>
  <si>
    <t>12h 35m 21s</t>
  </si>
  <si>
    <t>48.3°</t>
  </si>
  <si>
    <t>12h 38m 29s</t>
  </si>
  <si>
    <t>48.7°</t>
  </si>
  <si>
    <t>12h 41m 37s</t>
  </si>
  <si>
    <t>49.0°</t>
  </si>
  <si>
    <t>12h 44m 45s</t>
  </si>
  <si>
    <t>49.4°</t>
  </si>
  <si>
    <t>14h 40m 37s</t>
  </si>
  <si>
    <t>− 2m 24s</t>
  </si>
  <si>
    <t>14h 38m 11s</t>
  </si>
  <si>
    <t>− 2m 26s</t>
  </si>
  <si>
    <t>62.6°</t>
  </si>
  <si>
    <t>14h 35m 43s</t>
  </si>
  <si>
    <t>− 2m 28s</t>
  </si>
  <si>
    <t>14h 33m 13s</t>
  </si>
  <si>
    <t>− 2m 29s</t>
  </si>
  <si>
    <t>62.1°</t>
  </si>
  <si>
    <t>14h 30m 41s</t>
  </si>
  <si>
    <t>− 2m 31s</t>
  </si>
  <si>
    <t>61.8°</t>
  </si>
  <si>
    <t>14h 28m 08s</t>
  </si>
  <si>
    <t>− 2m 33s</t>
  </si>
  <si>
    <t>14h 25m 33s</t>
  </si>
  <si>
    <t>− 2m 35s</t>
  </si>
  <si>
    <t>14h 22m 56s</t>
  </si>
  <si>
    <t>− 2m 36s</t>
  </si>
  <si>
    <t>61.0°</t>
  </si>
  <si>
    <t>14h 20m 17s</t>
  </si>
  <si>
    <t>− 2m 38s</t>
  </si>
  <si>
    <t>60.7°</t>
  </si>
  <si>
    <t>14h 17m 38s</t>
  </si>
  <si>
    <t>− 2m 39s</t>
  </si>
  <si>
    <t>60.4°</t>
  </si>
  <si>
    <t>14h 14m 56s</t>
  </si>
  <si>
    <t>− 2m 41s</t>
  </si>
  <si>
    <t>60.1°</t>
  </si>
  <si>
    <t>14h 12m 13s</t>
  </si>
  <si>
    <t>− 2m 42s</t>
  </si>
  <si>
    <t>59.8°</t>
  </si>
  <si>
    <t>14h 09m 29s</t>
  </si>
  <si>
    <t>− 2m 43s</t>
  </si>
  <si>
    <t>59.5°</t>
  </si>
  <si>
    <t>14h 06m 44s</t>
  </si>
  <si>
    <t>− 2m 45s</t>
  </si>
  <si>
    <t>59.2°</t>
  </si>
  <si>
    <t>14h 03m 57s</t>
  </si>
  <si>
    <t>− 2m 46s</t>
  </si>
  <si>
    <t>58.8°</t>
  </si>
  <si>
    <t>14h 01m 09s</t>
  </si>
  <si>
    <t>− 2m 48s</t>
  </si>
  <si>
    <t>58.5°</t>
  </si>
  <si>
    <t>13h 58m 20s</t>
  </si>
  <si>
    <t>− 2m 49s</t>
  </si>
  <si>
    <t>58.2°</t>
  </si>
  <si>
    <t>13h 55m 30s</t>
  </si>
  <si>
    <t>− 2m 50s</t>
  </si>
  <si>
    <t>57.9°</t>
  </si>
  <si>
    <t>13h 52m 38s</t>
  </si>
  <si>
    <t>− 2m 51s</t>
  </si>
  <si>
    <t>57.6°</t>
  </si>
  <si>
    <t>13h 49m 46s</t>
  </si>
  <si>
    <t>− 2m 52s</t>
  </si>
  <si>
    <t>57.2°</t>
  </si>
  <si>
    <t>13h 46m 53s</t>
  </si>
  <si>
    <t>56.9°</t>
  </si>
  <si>
    <t>13h 43m 59s</t>
  </si>
  <si>
    <t>− 2m 54s</t>
  </si>
  <si>
    <t>56.6°</t>
  </si>
  <si>
    <t>13h 41m 04s</t>
  </si>
  <si>
    <t>56.2°</t>
  </si>
  <si>
    <t>13h 38m 09s</t>
  </si>
  <si>
    <t>− 2m 55s</t>
  </si>
  <si>
    <t>55.9°</t>
  </si>
  <si>
    <t>13h 35m 12s</t>
  </si>
  <si>
    <t>− 2m 56s</t>
  </si>
  <si>
    <t>55.5°</t>
  </si>
  <si>
    <t>13h 32m 15s</t>
  </si>
  <si>
    <t>− 2m 57s</t>
  </si>
  <si>
    <t>55.2°</t>
  </si>
  <si>
    <t>13h 29m 17s</t>
  </si>
  <si>
    <t>54.8°</t>
  </si>
  <si>
    <t>13h 26m 18s</t>
  </si>
  <si>
    <t>− 2m 58s</t>
  </si>
  <si>
    <t>54.5°</t>
  </si>
  <si>
    <t>13h 23m 19s</t>
  </si>
  <si>
    <t>− 2m 59s</t>
  </si>
  <si>
    <t>54.1°</t>
  </si>
  <si>
    <t>13h 20m 19s</t>
  </si>
  <si>
    <t>53.8°</t>
  </si>
  <si>
    <t>13h 17m 19s</t>
  </si>
  <si>
    <t>− 3m 00s</t>
  </si>
  <si>
    <t>53.4°</t>
  </si>
  <si>
    <t>13h 14m 18s</t>
  </si>
  <si>
    <t>53.0°</t>
  </si>
  <si>
    <t>13h 11m 17s</t>
  </si>
  <si>
    <t>− 3m 01s</t>
  </si>
  <si>
    <t>52.7°</t>
  </si>
  <si>
    <t>13h 08m 15s</t>
  </si>
  <si>
    <t>52.3°</t>
  </si>
  <si>
    <t>13h 05m 13s</t>
  </si>
  <si>
    <t>− 3m 02s</t>
  </si>
  <si>
    <t>51.9°</t>
  </si>
  <si>
    <t>13h 02m 10s</t>
  </si>
  <si>
    <t>51.6°</t>
  </si>
  <si>
    <t>12h 59m 07s</t>
  </si>
  <si>
    <t>− 3m 03s</t>
  </si>
  <si>
    <t>51.2°</t>
  </si>
  <si>
    <t>12h 56m 03s</t>
  </si>
  <si>
    <t>50.8°</t>
  </si>
  <si>
    <t>12h 52m 59s</t>
  </si>
  <si>
    <t>50.4°</t>
  </si>
  <si>
    <t>12h 49m 55s</t>
  </si>
  <si>
    <t>− 3m 04s</t>
  </si>
  <si>
    <t>50.1°</t>
  </si>
  <si>
    <t>12h 46m 50s</t>
  </si>
  <si>
    <t>49.7°</t>
  </si>
  <si>
    <t>12h 43m 46s</t>
  </si>
  <si>
    <t>49.3°</t>
  </si>
  <si>
    <t>12h 40m 40s</t>
  </si>
  <si>
    <t>− 3m 05s</t>
  </si>
  <si>
    <t>48.9°</t>
  </si>
  <si>
    <t>12h 37m 35s</t>
  </si>
  <si>
    <t>48.5°</t>
  </si>
  <si>
    <t>12h 34m 29s</t>
  </si>
  <si>
    <t>48.2°</t>
  </si>
  <si>
    <t>12h 31m 23s</t>
  </si>
  <si>
    <t>47.8°</t>
  </si>
  <si>
    <t>12h 28m 17s</t>
  </si>
  <si>
    <t>− 3m 06s</t>
  </si>
  <si>
    <t>47.4°</t>
  </si>
  <si>
    <t>12h 25m 11s</t>
  </si>
  <si>
    <t>47.0°</t>
  </si>
  <si>
    <t>12h 22m 04s</t>
  </si>
  <si>
    <t>46.6°</t>
  </si>
  <si>
    <t>12h 18m 58s</t>
  </si>
  <si>
    <t>46.2°</t>
  </si>
  <si>
    <t>12h 15m 52s</t>
  </si>
  <si>
    <t>45.8°</t>
  </si>
  <si>
    <t>12h 12m 45s</t>
  </si>
  <si>
    <t>12h 09m 38s</t>
  </si>
  <si>
    <t>12h 06m 31s</t>
  </si>
  <si>
    <t>12h 03m 24s</t>
  </si>
  <si>
    <t>12h 00m 18s</t>
  </si>
  <si>
    <t>11h 57m 11s</t>
  </si>
  <si>
    <t>11h 54m 04s</t>
  </si>
  <si>
    <t>11h 50m 57s</t>
  </si>
  <si>
    <t>42.7°</t>
  </si>
  <si>
    <t>11h 47m 51s</t>
  </si>
  <si>
    <t>42.3°</t>
  </si>
  <si>
    <t>11h 44m 44s</t>
  </si>
  <si>
    <t>11h 41m 38s</t>
  </si>
  <si>
    <t>11h 35m 26s</t>
  </si>
  <si>
    <t>11h 32m 20s</t>
  </si>
  <si>
    <t>11h 29m 14s</t>
  </si>
  <si>
    <t>11h 26m 09s</t>
  </si>
  <si>
    <t>11h 23m 04s</t>
  </si>
  <si>
    <t>39.3°</t>
  </si>
  <si>
    <t>11h 19m 59s</t>
  </si>
  <si>
    <t>38.9°</t>
  </si>
  <si>
    <t>11h 16m 54s</t>
  </si>
  <si>
    <t>11h 13m 50s</t>
  </si>
  <si>
    <t>11h 10m 46s</t>
  </si>
  <si>
    <t>11h 07m 43s</t>
  </si>
  <si>
    <t>37.4°</t>
  </si>
  <si>
    <t>11h 04m 40s</t>
  </si>
  <si>
    <t>37.0°</t>
  </si>
  <si>
    <t>11h 01m 37s</t>
  </si>
  <si>
    <t>36.6°</t>
  </si>
  <si>
    <t>10h 58m 35s</t>
  </si>
  <si>
    <t>36.3°</t>
  </si>
  <si>
    <t>10h 55m 33s</t>
  </si>
  <si>
    <t>35.9°</t>
  </si>
  <si>
    <t>10h 52m 32s</t>
  </si>
  <si>
    <t>35.5°</t>
  </si>
  <si>
    <t>10h 49m 32s</t>
  </si>
  <si>
    <t>35.2°</t>
  </si>
  <si>
    <t>10h 46m 32s</t>
  </si>
  <si>
    <t>34.8°</t>
  </si>
  <si>
    <t>10h 43m 32s</t>
  </si>
  <si>
    <t>34.4°</t>
  </si>
  <si>
    <t>10h 40m 34s</t>
  </si>
  <si>
    <t>34.1°</t>
  </si>
  <si>
    <t>10h 37m 36s</t>
  </si>
  <si>
    <t>33.7°</t>
  </si>
  <si>
    <t>10h 34m 39s</t>
  </si>
  <si>
    <t>33.4°</t>
  </si>
  <si>
    <t>10h 31m 43s</t>
  </si>
  <si>
    <t>33.0°</t>
  </si>
  <si>
    <t>10h 28m 48s</t>
  </si>
  <si>
    <t>32.7°</t>
  </si>
  <si>
    <t>10h 25m 54s</t>
  </si>
  <si>
    <t>32.4°</t>
  </si>
  <si>
    <t>10h 23m 01s</t>
  </si>
  <si>
    <t>− 2m 53s</t>
  </si>
  <si>
    <t>32.0°</t>
  </si>
  <si>
    <t>10h 20m 09s</t>
  </si>
  <si>
    <t>31.7°</t>
  </si>
  <si>
    <t>10h 17m 18s</t>
  </si>
  <si>
    <t>31.4°</t>
  </si>
  <si>
    <t>10h 14m 29s</t>
  </si>
  <si>
    <t>31.0°</t>
  </si>
  <si>
    <t>10h 11m 40s</t>
  </si>
  <si>
    <t>30.7°</t>
  </si>
  <si>
    <t>10h 08m 53s</t>
  </si>
  <si>
    <t>− 2m 47s</t>
  </si>
  <si>
    <t>30.4°</t>
  </si>
  <si>
    <t>10h 06m 07s</t>
  </si>
  <si>
    <t>30.1°</t>
  </si>
  <si>
    <t>10h 03m 22s</t>
  </si>
  <si>
    <t>− 2m 44s</t>
  </si>
  <si>
    <t>29.8°</t>
  </si>
  <si>
    <t>10h 00m 40s</t>
  </si>
  <si>
    <t>29.5°</t>
  </si>
  <si>
    <t>9h 57m 58s</t>
  </si>
  <si>
    <t>29.1°</t>
  </si>
  <si>
    <t>9h 55m 18s</t>
  </si>
  <si>
    <t>28.9°</t>
  </si>
  <si>
    <t>9h 52m 40s</t>
  </si>
  <si>
    <t>28.6°</t>
  </si>
  <si>
    <t>9h 50m 04s</t>
  </si>
  <si>
    <t>28.3°</t>
  </si>
  <si>
    <t>9h 47m 29s</t>
  </si>
  <si>
    <t>− 2m 34s</t>
  </si>
  <si>
    <t>28.0°</t>
  </si>
  <si>
    <t>9h 44m 57s</t>
  </si>
  <si>
    <t>− 2m 32s</t>
  </si>
  <si>
    <t>27.7°</t>
  </si>
  <si>
    <t>9h 42m 26s</t>
  </si>
  <si>
    <t>− 2m 30s</t>
  </si>
  <si>
    <t>27.4°</t>
  </si>
  <si>
    <t>9h 39m 58s</t>
  </si>
  <si>
    <t>27.2°</t>
  </si>
  <si>
    <t>9h 37m 32s</t>
  </si>
  <si>
    <t>− 2m 25s</t>
  </si>
  <si>
    <t>26.9°</t>
  </si>
  <si>
    <t>9h 35m 07s</t>
  </si>
  <si>
    <t>26.6°</t>
  </si>
  <si>
    <t>9h 32m 46s</t>
  </si>
  <si>
    <t>26.4°</t>
  </si>
  <si>
    <t>9h 30m 26s</t>
  </si>
  <si>
    <t>26.1°</t>
  </si>
  <si>
    <t>9h 28m 10s</t>
  </si>
  <si>
    <t>− 2m 16s</t>
  </si>
  <si>
    <t>25.9°</t>
  </si>
  <si>
    <t>9h 25m 55s</t>
  </si>
  <si>
    <t>− 2m 14s</t>
  </si>
  <si>
    <t>25.7°</t>
  </si>
  <si>
    <t>9h 23m 44s</t>
  </si>
  <si>
    <t>− 2m 11s</t>
  </si>
  <si>
    <t>25.4°</t>
  </si>
  <si>
    <t>9h 21m 35s</t>
  </si>
  <si>
    <t>− 2m 08s</t>
  </si>
  <si>
    <t>25.2°</t>
  </si>
  <si>
    <t>9h 19m 29s</t>
  </si>
  <si>
    <t>25.0°</t>
  </si>
  <si>
    <t>9h 17m 26s</t>
  </si>
  <si>
    <t>24.8°</t>
  </si>
  <si>
    <t>9h 15m 27s</t>
  </si>
  <si>
    <t>12:00 Noon</t>
  </si>
  <si>
    <t>24.6°</t>
  </si>
  <si>
    <t>9h 13m 30s</t>
  </si>
  <si>
    <t>24.4°</t>
  </si>
  <si>
    <t>9h 11m 37s</t>
  </si>
  <si>
    <t>24.2°</t>
  </si>
  <si>
    <t>9h 09m 47s</t>
  </si>
  <si>
    <t>24.0°</t>
  </si>
  <si>
    <t>9h 08m 00s</t>
  </si>
  <si>
    <t>− 1m 46s</t>
  </si>
  <si>
    <t>23.8°</t>
  </si>
  <si>
    <t>9h 06m 17s</t>
  </si>
  <si>
    <t>− 1m 43s</t>
  </si>
  <si>
    <t>23.6°</t>
  </si>
  <si>
    <t>9h 04m 37s</t>
  </si>
  <si>
    <t>− 1m 39s</t>
  </si>
  <si>
    <t>23.4°</t>
  </si>
  <si>
    <t>9h 03m 02s</t>
  </si>
  <si>
    <t>− 1m 35s</t>
  </si>
  <si>
    <t>23.3°</t>
  </si>
  <si>
    <t>9h 01m 30s</t>
  </si>
  <si>
    <t>− 1m 31s</t>
  </si>
  <si>
    <t>23.1°</t>
  </si>
  <si>
    <t>9h 00m 02s</t>
  </si>
  <si>
    <t>− 1m 28s</t>
  </si>
  <si>
    <t>23.0°</t>
  </si>
  <si>
    <t>8h 58m 38s</t>
  </si>
  <si>
    <t>− 1m 24s</t>
  </si>
  <si>
    <t>22.8°</t>
  </si>
  <si>
    <t>8h 57m 17s</t>
  </si>
  <si>
    <t>− 1m 20s</t>
  </si>
  <si>
    <t>22.7°</t>
  </si>
  <si>
    <t>8h 56m 01s</t>
  </si>
  <si>
    <t>− 1m 15s</t>
  </si>
  <si>
    <t>22.6°</t>
  </si>
  <si>
    <t>8h 54m 50s</t>
  </si>
  <si>
    <t>− 1m 11s</t>
  </si>
  <si>
    <t>22.5°</t>
  </si>
  <si>
    <t>8h 53m 42s</t>
  </si>
  <si>
    <t>− 1m 07s</t>
  </si>
  <si>
    <t>22.4°</t>
  </si>
  <si>
    <t>8h 52m 39s</t>
  </si>
  <si>
    <t>− 1m 03s</t>
  </si>
  <si>
    <t>22.3°</t>
  </si>
  <si>
    <t>8h 51m 40s</t>
  </si>
  <si>
    <t>− 58s</t>
  </si>
  <si>
    <t>22.2°</t>
  </si>
  <si>
    <t>8h 50m 46s</t>
  </si>
  <si>
    <t>− 54s</t>
  </si>
  <si>
    <t>22.1°</t>
  </si>
  <si>
    <t>8h 49m 56s</t>
  </si>
  <si>
    <t>− 49s</t>
  </si>
  <si>
    <t>22.0°</t>
  </si>
  <si>
    <t>8h 49m 11s</t>
  </si>
  <si>
    <t>− 45s</t>
  </si>
  <si>
    <t>21.9°</t>
  </si>
  <si>
    <t>8h 48m 30s</t>
  </si>
  <si>
    <t>− 40s</t>
  </si>
  <si>
    <t>21.8°</t>
  </si>
  <si>
    <t>8h 47m 54s</t>
  </si>
  <si>
    <t>8h 47m 23s</t>
  </si>
  <si>
    <t>21.7°</t>
  </si>
  <si>
    <t>8h 46m 56s</t>
  </si>
  <si>
    <t>8h 46m 35s</t>
  </si>
  <si>
    <t>− 21s</t>
  </si>
  <si>
    <t>8h 46m 18s</t>
  </si>
  <si>
    <t>− 16s</t>
  </si>
  <si>
    <t>21.6°</t>
  </si>
  <si>
    <t>8h 46m 06s</t>
  </si>
  <si>
    <t>− 12s</t>
  </si>
  <si>
    <t>8h 45m 59s</t>
  </si>
  <si>
    <t>− 07s</t>
  </si>
  <si>
    <t>8h 45m 56s</t>
  </si>
  <si>
    <t>− 02s</t>
  </si>
  <si>
    <t>+ 02s</t>
  </si>
  <si>
    <t>+ 07s</t>
  </si>
  <si>
    <t>+ 12s</t>
  </si>
  <si>
    <t>8h 46m 57s</t>
  </si>
  <si>
    <t>+ 21s</t>
  </si>
  <si>
    <t>8h 47m 24s</t>
  </si>
  <si>
    <t>8h 47m 55s</t>
  </si>
  <si>
    <t>+ 31s</t>
  </si>
  <si>
    <t>8h 48m 32s</t>
  </si>
  <si>
    <t>+ 36s</t>
  </si>
  <si>
    <t>8h 49m 13s</t>
  </si>
  <si>
    <t>+ 40s</t>
  </si>
  <si>
    <t>8h 49m 58s</t>
  </si>
  <si>
    <t>+ 45s</t>
  </si>
  <si>
    <t>8h 50m 48s</t>
  </si>
  <si>
    <t>+ 50s</t>
  </si>
  <si>
    <t>8h 51m 43s</t>
  </si>
  <si>
    <t>+ 54s</t>
  </si>
  <si>
    <t>8h 52m 42s</t>
  </si>
  <si>
    <t>+ 59s</t>
  </si>
  <si>
    <t>8h 53m 46s</t>
  </si>
  <si>
    <t>+ 1m 03s</t>
  </si>
  <si>
    <t>8h 54m 54s</t>
  </si>
  <si>
    <t>8h 56m 06s</t>
  </si>
  <si>
    <t>8h 57m 23s</t>
  </si>
  <si>
    <t>8h 58m 44s</t>
  </si>
  <si>
    <t>22.9°</t>
  </si>
  <si>
    <t>9h 00m 09s</t>
  </si>
  <si>
    <t>9h 01m 38s</t>
  </si>
  <si>
    <t>+ 1m 28s</t>
  </si>
  <si>
    <t>9h 03m 11s</t>
  </si>
  <si>
    <t>+ 1m 32s</t>
  </si>
  <si>
    <t>9h 04m 47s</t>
  </si>
  <si>
    <t>+ 1m 36s</t>
  </si>
  <si>
    <t>23.5°</t>
  </si>
  <si>
    <t>9h 06m 28s</t>
  </si>
  <si>
    <t>+ 1m 40s</t>
  </si>
  <si>
    <t>9h 08m 12s</t>
  </si>
  <si>
    <t>+ 1m 44s</t>
  </si>
  <si>
    <t>9h 10m 00s</t>
  </si>
  <si>
    <t>+ 1m 47s</t>
  </si>
  <si>
    <t>9h 11m 51s</t>
  </si>
  <si>
    <t>9h 13m 46s</t>
  </si>
  <si>
    <t>9h 15m 44s</t>
  </si>
  <si>
    <t>9h 17m 45s</t>
  </si>
  <si>
    <t>+ 2m 01s</t>
  </si>
  <si>
    <t>9h 19m 49s</t>
  </si>
  <si>
    <t>+ 2m 04s</t>
  </si>
  <si>
    <t>9h 21m 56s</t>
  </si>
  <si>
    <t>+ 2m 07s</t>
  </si>
  <si>
    <t>9h 24m 07s</t>
  </si>
  <si>
    <t>+ 2m 10s</t>
  </si>
  <si>
    <t>25.5°</t>
  </si>
  <si>
    <t>9h 26m 20s</t>
  </si>
  <si>
    <t>+ 2m 13s</t>
  </si>
  <si>
    <t>9h 28m 35s</t>
  </si>
  <si>
    <t>+ 2m 15s</t>
  </si>
  <si>
    <t>9h 30m 54s</t>
  </si>
  <si>
    <t>+ 2m 18s</t>
  </si>
  <si>
    <t>26.2°</t>
  </si>
  <si>
    <t>9h 33m 15s</t>
  </si>
  <si>
    <t>9h 35m 38s</t>
  </si>
  <si>
    <t>26.7°</t>
  </si>
  <si>
    <t>9h 38m 04s</t>
  </si>
  <si>
    <t>27.0°</t>
  </si>
  <si>
    <t>9h 40m 32s</t>
  </si>
  <si>
    <t>+ 2m 28s</t>
  </si>
  <si>
    <t>9h 43m 03s</t>
  </si>
  <si>
    <t>+ 2m 30s</t>
  </si>
  <si>
    <t>27.5°</t>
  </si>
  <si>
    <t>9h 45m 35s</t>
  </si>
  <si>
    <t>+ 2m 32s</t>
  </si>
  <si>
    <t>27.8°</t>
  </si>
  <si>
    <t>9h 48m 10s</t>
  </si>
  <si>
    <t>+ 2m 34s</t>
  </si>
  <si>
    <t>28.1°</t>
  </si>
  <si>
    <t>9h 50m 46s</t>
  </si>
  <si>
    <t>+ 2m 36s</t>
  </si>
  <si>
    <t>9h 53m 25s</t>
  </si>
  <si>
    <t>9h 56m 05s</t>
  </si>
  <si>
    <t>9h 58m 47s</t>
  </si>
  <si>
    <t>29.2°</t>
  </si>
  <si>
    <t>10h 01m 31s</t>
  </si>
  <si>
    <t>10h 04m 17s</t>
  </si>
  <si>
    <t>29.9°</t>
  </si>
  <si>
    <t>10h 07m 03s</t>
  </si>
  <si>
    <t>30.2°</t>
  </si>
  <si>
    <t>10h 09m 52s</t>
  </si>
  <si>
    <t>+ 2m 48s</t>
  </si>
  <si>
    <t>30.5°</t>
  </si>
  <si>
    <t>10h 12m 41s</t>
  </si>
  <si>
    <t>30.8°</t>
  </si>
  <si>
    <t>10h 15m 33s</t>
  </si>
  <si>
    <t>31.1°</t>
  </si>
  <si>
    <t>10h 18m 25s</t>
  </si>
  <si>
    <t>31.5°</t>
  </si>
  <si>
    <t>10h 21m 18s</t>
  </si>
  <si>
    <t>31.8°</t>
  </si>
  <si>
    <t>10h 24m 13s</t>
  </si>
  <si>
    <t>32.2°</t>
  </si>
  <si>
    <t>10h 27m 09s</t>
  </si>
  <si>
    <t>32.5°</t>
  </si>
  <si>
    <t>10h 30m 06s</t>
  </si>
  <si>
    <t>32.8°</t>
  </si>
  <si>
    <t>10h 33m 04s</t>
  </si>
  <si>
    <t>33.2°</t>
  </si>
  <si>
    <t>10h 36m 02s</t>
  </si>
  <si>
    <t>33.5°</t>
  </si>
  <si>
    <t>10h 39m 02s</t>
  </si>
  <si>
    <t>33.9°</t>
  </si>
  <si>
    <t>10h 42m 02s</t>
  </si>
  <si>
    <t>34.3°</t>
  </si>
  <si>
    <t>10h 45m 04s</t>
  </si>
  <si>
    <t>34.6°</t>
  </si>
  <si>
    <t>10h 48m 06s</t>
  </si>
  <si>
    <t>35.0°</t>
  </si>
  <si>
    <t>10h 51m 08s</t>
  </si>
  <si>
    <t>35.4°</t>
  </si>
  <si>
    <t>10h 54m 11s</t>
  </si>
  <si>
    <t>35.7°</t>
  </si>
  <si>
    <t>10h 57m 16s</t>
  </si>
  <si>
    <t>36.1°</t>
  </si>
  <si>
    <t>11h 00m 20s</t>
  </si>
  <si>
    <t>36.5°</t>
  </si>
  <si>
    <t>11h 03m 25s</t>
  </si>
  <si>
    <t>36.8°</t>
  </si>
  <si>
    <t>11h 06m 30s</t>
  </si>
  <si>
    <t>37.2°</t>
  </si>
  <si>
    <t>SINE MODEL</t>
  </si>
  <si>
    <t>lin</t>
  </si>
  <si>
    <t>qua</t>
  </si>
  <si>
    <t>cub</t>
  </si>
  <si>
    <t>ex</t>
  </si>
  <si>
    <t>model nspire</t>
  </si>
  <si>
    <t>Limitations on Models</t>
  </si>
  <si>
    <t>Module 14</t>
  </si>
</sst>
</file>

<file path=xl/styles.xml><?xml version="1.0" encoding="utf-8"?>
<styleSheet xmlns="http://schemas.openxmlformats.org/spreadsheetml/2006/main">
  <numFmts count="4">
    <numFmt numFmtId="164" formatCode="[h]:mm:ss;@"/>
    <numFmt numFmtId="165" formatCode="h:mm;@"/>
    <numFmt numFmtId="166" formatCode="0.000"/>
    <numFmt numFmtId="167" formatCode="0.0000"/>
  </numFmts>
  <fonts count="6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vertAlign val="superscript"/>
      <sz val="12"/>
      <color theme="1"/>
      <name val="Calibri"/>
      <family val="2"/>
      <scheme val="minor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sz val="2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0F0F0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medium">
        <color rgb="FFA1BDEB"/>
      </left>
      <right style="medium">
        <color rgb="FFA1BDEB"/>
      </right>
      <top/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2" borderId="1" xfId="0" applyFont="1" applyFill="1" applyBorder="1" applyAlignment="1">
      <alignment horizontal="center" vertical="top" wrapText="1"/>
    </xf>
    <xf numFmtId="15" fontId="0" fillId="2" borderId="1" xfId="0" applyNumberFormat="1" applyFill="1" applyBorder="1" applyAlignment="1">
      <alignment horizontal="right" vertical="top"/>
    </xf>
    <xf numFmtId="18" fontId="0" fillId="2" borderId="1" xfId="0" applyNumberFormat="1" applyFill="1" applyBorder="1" applyAlignment="1">
      <alignment horizontal="right" vertical="top"/>
    </xf>
    <xf numFmtId="0" fontId="0" fillId="2" borderId="1" xfId="0" applyFill="1" applyBorder="1" applyAlignment="1">
      <alignment horizontal="right" vertical="top"/>
    </xf>
    <xf numFmtId="0" fontId="0" fillId="0" borderId="0" xfId="0" applyAlignment="1">
      <alignment horizontal="center"/>
    </xf>
    <xf numFmtId="164" fontId="0" fillId="0" borderId="0" xfId="0" applyNumberFormat="1"/>
    <xf numFmtId="0" fontId="1" fillId="2" borderId="0" xfId="0" applyFont="1" applyFill="1" applyBorder="1" applyAlignment="1">
      <alignment horizontal="center" vertical="top" wrapText="1"/>
    </xf>
    <xf numFmtId="0" fontId="0" fillId="0" borderId="0" xfId="0" quotePrefix="1"/>
    <xf numFmtId="165" fontId="0" fillId="0" borderId="0" xfId="0" applyNumberFormat="1"/>
    <xf numFmtId="2" fontId="0" fillId="0" borderId="0" xfId="0" applyNumberFormat="1" applyAlignment="1">
      <alignment horizontal="center"/>
    </xf>
    <xf numFmtId="2" fontId="0" fillId="0" borderId="0" xfId="0" applyNumberFormat="1"/>
    <xf numFmtId="166" fontId="0" fillId="2" borderId="0" xfId="0" applyNumberFormat="1" applyFill="1" applyBorder="1" applyAlignment="1">
      <alignment horizontal="right" vertical="top"/>
    </xf>
    <xf numFmtId="167" fontId="0" fillId="2" borderId="0" xfId="0" applyNumberFormat="1" applyFill="1" applyBorder="1" applyAlignment="1">
      <alignment horizontal="right" vertical="top"/>
    </xf>
    <xf numFmtId="166" fontId="1" fillId="2" borderId="0" xfId="0" applyNumberFormat="1" applyFont="1" applyFill="1" applyBorder="1" applyAlignment="1">
      <alignment horizontal="center" vertical="top" wrapText="1"/>
    </xf>
    <xf numFmtId="166" fontId="0" fillId="0" borderId="0" xfId="0" applyNumberFormat="1"/>
    <xf numFmtId="0" fontId="1" fillId="2" borderId="1" xfId="0" applyFont="1" applyFill="1" applyBorder="1" applyAlignment="1">
      <alignment horizontal="center" vertical="top" wrapText="1"/>
    </xf>
    <xf numFmtId="0" fontId="5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autoTitleDeleted val="1"/>
    <c:plotArea>
      <c:layout>
        <c:manualLayout>
          <c:layoutTarget val="inner"/>
          <c:xMode val="edge"/>
          <c:yMode val="edge"/>
          <c:x val="0.1328614997505477"/>
          <c:y val="3.6327258093521012E-2"/>
          <c:w val="0.83172807531290005"/>
          <c:h val="0.84363707471303162"/>
        </c:manualLayout>
      </c:layout>
      <c:scatterChart>
        <c:scatterStyle val="lineMarker"/>
        <c:ser>
          <c:idx val="0"/>
          <c:order val="0"/>
          <c:spPr>
            <a:ln w="28575">
              <a:noFill/>
            </a:ln>
          </c:spPr>
          <c:trendline>
            <c:trendlineType val="poly"/>
            <c:order val="3"/>
            <c:dispRSqr val="1"/>
            <c:dispEq val="1"/>
            <c:trendlineLbl>
              <c:layout>
                <c:manualLayout>
                  <c:x val="-1.7409427127394198E-2"/>
                  <c:y val="-0.18851106213728011"/>
                </c:manualLayout>
              </c:layout>
              <c:numFmt formatCode="#,##0.000000" sourceLinked="0"/>
              <c:txPr>
                <a:bodyPr/>
                <a:lstStyle/>
                <a:p>
                  <a:pPr>
                    <a:defRPr sz="1600"/>
                  </a:pPr>
                  <a:endParaRPr lang="en-US"/>
                </a:p>
              </c:txPr>
            </c:trendlineLbl>
          </c:trendline>
          <c:xVal>
            <c:numRef>
              <c:f>DATA!$L$3:$L$33</c:f>
              <c:numCache>
                <c:formatCode>General</c:formatCode>
                <c:ptCount val="31"/>
                <c:pt idx="0">
                  <c:v>10</c:v>
                </c:pt>
                <c:pt idx="1">
                  <c:v>11</c:v>
                </c:pt>
                <c:pt idx="2">
                  <c:v>12</c:v>
                </c:pt>
                <c:pt idx="3">
                  <c:v>13</c:v>
                </c:pt>
                <c:pt idx="4">
                  <c:v>14</c:v>
                </c:pt>
                <c:pt idx="5">
                  <c:v>15</c:v>
                </c:pt>
                <c:pt idx="6">
                  <c:v>16</c:v>
                </c:pt>
                <c:pt idx="7">
                  <c:v>17</c:v>
                </c:pt>
                <c:pt idx="8">
                  <c:v>18</c:v>
                </c:pt>
                <c:pt idx="9">
                  <c:v>19</c:v>
                </c:pt>
                <c:pt idx="10">
                  <c:v>20</c:v>
                </c:pt>
                <c:pt idx="11">
                  <c:v>21</c:v>
                </c:pt>
                <c:pt idx="12">
                  <c:v>22</c:v>
                </c:pt>
                <c:pt idx="13">
                  <c:v>23</c:v>
                </c:pt>
                <c:pt idx="14">
                  <c:v>24</c:v>
                </c:pt>
                <c:pt idx="15">
                  <c:v>25</c:v>
                </c:pt>
                <c:pt idx="16">
                  <c:v>26</c:v>
                </c:pt>
                <c:pt idx="17">
                  <c:v>27</c:v>
                </c:pt>
                <c:pt idx="18">
                  <c:v>28</c:v>
                </c:pt>
                <c:pt idx="19">
                  <c:v>29</c:v>
                </c:pt>
                <c:pt idx="20">
                  <c:v>30</c:v>
                </c:pt>
                <c:pt idx="21">
                  <c:v>31</c:v>
                </c:pt>
                <c:pt idx="22">
                  <c:v>32</c:v>
                </c:pt>
                <c:pt idx="23">
                  <c:v>33</c:v>
                </c:pt>
                <c:pt idx="24">
                  <c:v>34</c:v>
                </c:pt>
                <c:pt idx="25">
                  <c:v>35</c:v>
                </c:pt>
                <c:pt idx="26">
                  <c:v>36</c:v>
                </c:pt>
                <c:pt idx="27">
                  <c:v>37</c:v>
                </c:pt>
                <c:pt idx="28">
                  <c:v>38</c:v>
                </c:pt>
                <c:pt idx="29">
                  <c:v>39</c:v>
                </c:pt>
                <c:pt idx="30">
                  <c:v>40</c:v>
                </c:pt>
              </c:numCache>
            </c:numRef>
          </c:xVal>
          <c:yVal>
            <c:numRef>
              <c:f>DATA!$M$3:$M$33</c:f>
              <c:numCache>
                <c:formatCode>0.00</c:formatCode>
                <c:ptCount val="31"/>
                <c:pt idx="0">
                  <c:v>15.55</c:v>
                </c:pt>
                <c:pt idx="1">
                  <c:v>15.533333333333335</c:v>
                </c:pt>
                <c:pt idx="2">
                  <c:v>15.533333333333335</c:v>
                </c:pt>
                <c:pt idx="3">
                  <c:v>15.516666666666667</c:v>
                </c:pt>
                <c:pt idx="4">
                  <c:v>15.483333333333338</c:v>
                </c:pt>
                <c:pt idx="5">
                  <c:v>15.483333333333338</c:v>
                </c:pt>
                <c:pt idx="6">
                  <c:v>15.450000000000001</c:v>
                </c:pt>
                <c:pt idx="7">
                  <c:v>15.433333333333334</c:v>
                </c:pt>
                <c:pt idx="8">
                  <c:v>15.400000000000002</c:v>
                </c:pt>
                <c:pt idx="9">
                  <c:v>15.383333333333333</c:v>
                </c:pt>
                <c:pt idx="10">
                  <c:v>15.366666666666665</c:v>
                </c:pt>
                <c:pt idx="11">
                  <c:v>15.350000000000001</c:v>
                </c:pt>
                <c:pt idx="12">
                  <c:v>15.316666666666663</c:v>
                </c:pt>
                <c:pt idx="13">
                  <c:v>15.283333333333331</c:v>
                </c:pt>
                <c:pt idx="14">
                  <c:v>15.266666666666666</c:v>
                </c:pt>
                <c:pt idx="15">
                  <c:v>15.233333333333333</c:v>
                </c:pt>
                <c:pt idx="16">
                  <c:v>15.2</c:v>
                </c:pt>
                <c:pt idx="17">
                  <c:v>15.166666666666664</c:v>
                </c:pt>
                <c:pt idx="18">
                  <c:v>15.133333333333333</c:v>
                </c:pt>
                <c:pt idx="19">
                  <c:v>15.116666666666667</c:v>
                </c:pt>
                <c:pt idx="20">
                  <c:v>15.083333333333332</c:v>
                </c:pt>
                <c:pt idx="21">
                  <c:v>15.05</c:v>
                </c:pt>
                <c:pt idx="22">
                  <c:v>15.016666666666664</c:v>
                </c:pt>
                <c:pt idx="23">
                  <c:v>14.983333333333334</c:v>
                </c:pt>
                <c:pt idx="24">
                  <c:v>14.95</c:v>
                </c:pt>
                <c:pt idx="25">
                  <c:v>14.899999999999999</c:v>
                </c:pt>
                <c:pt idx="26">
                  <c:v>14.866666666666667</c:v>
                </c:pt>
                <c:pt idx="27">
                  <c:v>14.833333333333334</c:v>
                </c:pt>
                <c:pt idx="28">
                  <c:v>14.799999999999997</c:v>
                </c:pt>
                <c:pt idx="29">
                  <c:v>14.766666666666666</c:v>
                </c:pt>
                <c:pt idx="30">
                  <c:v>14.716666666666669</c:v>
                </c:pt>
              </c:numCache>
            </c:numRef>
          </c:yVal>
        </c:ser>
        <c:axId val="135770880"/>
        <c:axId val="135773184"/>
      </c:scatterChart>
      <c:valAx>
        <c:axId val="13577088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Days</a:t>
                </a:r>
              </a:p>
            </c:rich>
          </c:tx>
        </c:title>
        <c:numFmt formatCode="General" sourceLinked="1"/>
        <c:majorTickMark val="none"/>
        <c:tickLblPos val="nextTo"/>
        <c:crossAx val="135773184"/>
        <c:crosses val="autoZero"/>
        <c:crossBetween val="midCat"/>
      </c:valAx>
      <c:valAx>
        <c:axId val="135773184"/>
        <c:scaling>
          <c:orientation val="minMax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Time (hours)</a:t>
                </a:r>
              </a:p>
            </c:rich>
          </c:tx>
          <c:layout>
            <c:manualLayout>
              <c:xMode val="edge"/>
              <c:yMode val="edge"/>
              <c:x val="2.4242424242424235E-2"/>
              <c:y val="0.35880825611538819"/>
            </c:manualLayout>
          </c:layout>
        </c:title>
        <c:numFmt formatCode="0.00" sourceLinked="1"/>
        <c:majorTickMark val="none"/>
        <c:tickLblPos val="nextTo"/>
        <c:crossAx val="135770880"/>
        <c:crosses val="autoZero"/>
        <c:crossBetween val="midCat"/>
      </c:valAx>
    </c:plotArea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Length of a Day:  Minneapolis,</a:t>
            </a:r>
            <a:r>
              <a:rPr lang="en-US" baseline="0"/>
              <a:t> MN</a:t>
            </a:r>
            <a:endParaRPr lang="en-US"/>
          </a:p>
        </c:rich>
      </c:tx>
      <c:layout>
        <c:manualLayout>
          <c:xMode val="edge"/>
          <c:yMode val="edge"/>
          <c:x val="0.26260981765434382"/>
          <c:y val="2.2988501585935097E-3"/>
        </c:manualLayout>
      </c:layout>
    </c:title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'Extended Data'!$L$3:$L$367</c:f>
              <c:numCache>
                <c:formatCode>General</c:formatCode>
                <c:ptCount val="365"/>
                <c:pt idx="0">
                  <c:v>-112</c:v>
                </c:pt>
                <c:pt idx="1">
                  <c:v>-111</c:v>
                </c:pt>
                <c:pt idx="2">
                  <c:v>-110</c:v>
                </c:pt>
                <c:pt idx="3">
                  <c:v>-109</c:v>
                </c:pt>
                <c:pt idx="4">
                  <c:v>-108</c:v>
                </c:pt>
                <c:pt idx="5">
                  <c:v>-107</c:v>
                </c:pt>
                <c:pt idx="6">
                  <c:v>-106</c:v>
                </c:pt>
                <c:pt idx="7">
                  <c:v>-105</c:v>
                </c:pt>
                <c:pt idx="8">
                  <c:v>-104</c:v>
                </c:pt>
                <c:pt idx="9">
                  <c:v>-103</c:v>
                </c:pt>
                <c:pt idx="10">
                  <c:v>-102</c:v>
                </c:pt>
                <c:pt idx="11">
                  <c:v>-101</c:v>
                </c:pt>
                <c:pt idx="12">
                  <c:v>-100</c:v>
                </c:pt>
                <c:pt idx="13">
                  <c:v>-99</c:v>
                </c:pt>
                <c:pt idx="14">
                  <c:v>-98</c:v>
                </c:pt>
                <c:pt idx="15">
                  <c:v>-97</c:v>
                </c:pt>
                <c:pt idx="16">
                  <c:v>-96</c:v>
                </c:pt>
                <c:pt idx="17">
                  <c:v>-95</c:v>
                </c:pt>
                <c:pt idx="18">
                  <c:v>-94</c:v>
                </c:pt>
                <c:pt idx="19">
                  <c:v>-93</c:v>
                </c:pt>
                <c:pt idx="20">
                  <c:v>-92</c:v>
                </c:pt>
                <c:pt idx="21">
                  <c:v>-91</c:v>
                </c:pt>
                <c:pt idx="22">
                  <c:v>-90</c:v>
                </c:pt>
                <c:pt idx="23">
                  <c:v>-89</c:v>
                </c:pt>
                <c:pt idx="24">
                  <c:v>-88</c:v>
                </c:pt>
                <c:pt idx="25">
                  <c:v>-87</c:v>
                </c:pt>
                <c:pt idx="26">
                  <c:v>-86</c:v>
                </c:pt>
                <c:pt idx="27">
                  <c:v>-85</c:v>
                </c:pt>
                <c:pt idx="28">
                  <c:v>-84</c:v>
                </c:pt>
                <c:pt idx="29">
                  <c:v>-83</c:v>
                </c:pt>
                <c:pt idx="30">
                  <c:v>-82</c:v>
                </c:pt>
                <c:pt idx="31">
                  <c:v>-81</c:v>
                </c:pt>
                <c:pt idx="32">
                  <c:v>-80</c:v>
                </c:pt>
                <c:pt idx="33">
                  <c:v>-79</c:v>
                </c:pt>
                <c:pt idx="34">
                  <c:v>-78</c:v>
                </c:pt>
                <c:pt idx="35">
                  <c:v>-77</c:v>
                </c:pt>
                <c:pt idx="36">
                  <c:v>-76</c:v>
                </c:pt>
                <c:pt idx="37">
                  <c:v>-75</c:v>
                </c:pt>
                <c:pt idx="38">
                  <c:v>-74</c:v>
                </c:pt>
                <c:pt idx="39">
                  <c:v>-73</c:v>
                </c:pt>
                <c:pt idx="40">
                  <c:v>-72</c:v>
                </c:pt>
                <c:pt idx="41">
                  <c:v>-71</c:v>
                </c:pt>
                <c:pt idx="42">
                  <c:v>-70</c:v>
                </c:pt>
                <c:pt idx="43">
                  <c:v>-69</c:v>
                </c:pt>
                <c:pt idx="44">
                  <c:v>-68</c:v>
                </c:pt>
                <c:pt idx="45">
                  <c:v>-67</c:v>
                </c:pt>
                <c:pt idx="46">
                  <c:v>-66</c:v>
                </c:pt>
                <c:pt idx="47">
                  <c:v>-65</c:v>
                </c:pt>
                <c:pt idx="48">
                  <c:v>-64</c:v>
                </c:pt>
                <c:pt idx="49">
                  <c:v>-63</c:v>
                </c:pt>
                <c:pt idx="50">
                  <c:v>-62</c:v>
                </c:pt>
                <c:pt idx="51">
                  <c:v>-61</c:v>
                </c:pt>
                <c:pt idx="52">
                  <c:v>-60</c:v>
                </c:pt>
                <c:pt idx="53">
                  <c:v>-59</c:v>
                </c:pt>
                <c:pt idx="54">
                  <c:v>-58</c:v>
                </c:pt>
                <c:pt idx="55">
                  <c:v>-57</c:v>
                </c:pt>
                <c:pt idx="56">
                  <c:v>-56</c:v>
                </c:pt>
                <c:pt idx="57">
                  <c:v>-55</c:v>
                </c:pt>
                <c:pt idx="58">
                  <c:v>-54</c:v>
                </c:pt>
                <c:pt idx="59">
                  <c:v>-53</c:v>
                </c:pt>
                <c:pt idx="60">
                  <c:v>-52</c:v>
                </c:pt>
                <c:pt idx="61">
                  <c:v>-51</c:v>
                </c:pt>
                <c:pt idx="62">
                  <c:v>-50</c:v>
                </c:pt>
                <c:pt idx="63">
                  <c:v>-49</c:v>
                </c:pt>
                <c:pt idx="64">
                  <c:v>-48</c:v>
                </c:pt>
                <c:pt idx="65">
                  <c:v>-47</c:v>
                </c:pt>
                <c:pt idx="66">
                  <c:v>-46</c:v>
                </c:pt>
                <c:pt idx="67">
                  <c:v>-45</c:v>
                </c:pt>
                <c:pt idx="68">
                  <c:v>-44</c:v>
                </c:pt>
                <c:pt idx="69">
                  <c:v>-43</c:v>
                </c:pt>
                <c:pt idx="70">
                  <c:v>-42</c:v>
                </c:pt>
                <c:pt idx="71">
                  <c:v>-41</c:v>
                </c:pt>
                <c:pt idx="72">
                  <c:v>-40</c:v>
                </c:pt>
                <c:pt idx="73">
                  <c:v>-39</c:v>
                </c:pt>
                <c:pt idx="74">
                  <c:v>-38</c:v>
                </c:pt>
                <c:pt idx="75">
                  <c:v>-37</c:v>
                </c:pt>
                <c:pt idx="76">
                  <c:v>-36</c:v>
                </c:pt>
                <c:pt idx="77">
                  <c:v>-35</c:v>
                </c:pt>
                <c:pt idx="78">
                  <c:v>-34</c:v>
                </c:pt>
                <c:pt idx="79">
                  <c:v>-33</c:v>
                </c:pt>
                <c:pt idx="80">
                  <c:v>-32</c:v>
                </c:pt>
                <c:pt idx="81">
                  <c:v>-31</c:v>
                </c:pt>
                <c:pt idx="82">
                  <c:v>-30</c:v>
                </c:pt>
                <c:pt idx="83">
                  <c:v>-29</c:v>
                </c:pt>
                <c:pt idx="84">
                  <c:v>-28</c:v>
                </c:pt>
                <c:pt idx="85">
                  <c:v>-27</c:v>
                </c:pt>
                <c:pt idx="86">
                  <c:v>-26</c:v>
                </c:pt>
                <c:pt idx="87">
                  <c:v>-25</c:v>
                </c:pt>
                <c:pt idx="88">
                  <c:v>-24</c:v>
                </c:pt>
                <c:pt idx="89">
                  <c:v>-23</c:v>
                </c:pt>
                <c:pt idx="90">
                  <c:v>-22</c:v>
                </c:pt>
                <c:pt idx="91">
                  <c:v>-21</c:v>
                </c:pt>
                <c:pt idx="92">
                  <c:v>-20</c:v>
                </c:pt>
                <c:pt idx="93">
                  <c:v>-19</c:v>
                </c:pt>
                <c:pt idx="94">
                  <c:v>-18</c:v>
                </c:pt>
                <c:pt idx="95">
                  <c:v>-17</c:v>
                </c:pt>
                <c:pt idx="96">
                  <c:v>-16</c:v>
                </c:pt>
                <c:pt idx="97">
                  <c:v>-15</c:v>
                </c:pt>
                <c:pt idx="98">
                  <c:v>-14</c:v>
                </c:pt>
                <c:pt idx="99">
                  <c:v>-13</c:v>
                </c:pt>
                <c:pt idx="100">
                  <c:v>-12</c:v>
                </c:pt>
                <c:pt idx="101">
                  <c:v>-11</c:v>
                </c:pt>
                <c:pt idx="102">
                  <c:v>-10</c:v>
                </c:pt>
                <c:pt idx="103">
                  <c:v>-9</c:v>
                </c:pt>
                <c:pt idx="104">
                  <c:v>-8</c:v>
                </c:pt>
                <c:pt idx="105">
                  <c:v>-7</c:v>
                </c:pt>
                <c:pt idx="106">
                  <c:v>-6</c:v>
                </c:pt>
                <c:pt idx="107">
                  <c:v>-5</c:v>
                </c:pt>
                <c:pt idx="108">
                  <c:v>-4</c:v>
                </c:pt>
                <c:pt idx="109">
                  <c:v>-3</c:v>
                </c:pt>
                <c:pt idx="110">
                  <c:v>-2</c:v>
                </c:pt>
                <c:pt idx="111">
                  <c:v>-1</c:v>
                </c:pt>
                <c:pt idx="112">
                  <c:v>0</c:v>
                </c:pt>
                <c:pt idx="113">
                  <c:v>1</c:v>
                </c:pt>
                <c:pt idx="114">
                  <c:v>2</c:v>
                </c:pt>
                <c:pt idx="115">
                  <c:v>3</c:v>
                </c:pt>
                <c:pt idx="116">
                  <c:v>4</c:v>
                </c:pt>
                <c:pt idx="117">
                  <c:v>5</c:v>
                </c:pt>
                <c:pt idx="118">
                  <c:v>6</c:v>
                </c:pt>
                <c:pt idx="119">
                  <c:v>7</c:v>
                </c:pt>
                <c:pt idx="120">
                  <c:v>8</c:v>
                </c:pt>
                <c:pt idx="121">
                  <c:v>9</c:v>
                </c:pt>
                <c:pt idx="122">
                  <c:v>10</c:v>
                </c:pt>
                <c:pt idx="123">
                  <c:v>11</c:v>
                </c:pt>
                <c:pt idx="124">
                  <c:v>12</c:v>
                </c:pt>
                <c:pt idx="125">
                  <c:v>13</c:v>
                </c:pt>
                <c:pt idx="126">
                  <c:v>14</c:v>
                </c:pt>
                <c:pt idx="127">
                  <c:v>15</c:v>
                </c:pt>
                <c:pt idx="128">
                  <c:v>16</c:v>
                </c:pt>
                <c:pt idx="129">
                  <c:v>17</c:v>
                </c:pt>
                <c:pt idx="130">
                  <c:v>18</c:v>
                </c:pt>
                <c:pt idx="131">
                  <c:v>19</c:v>
                </c:pt>
                <c:pt idx="132">
                  <c:v>20</c:v>
                </c:pt>
                <c:pt idx="133">
                  <c:v>21</c:v>
                </c:pt>
                <c:pt idx="134">
                  <c:v>22</c:v>
                </c:pt>
                <c:pt idx="135">
                  <c:v>23</c:v>
                </c:pt>
                <c:pt idx="136">
                  <c:v>24</c:v>
                </c:pt>
                <c:pt idx="137">
                  <c:v>25</c:v>
                </c:pt>
                <c:pt idx="138">
                  <c:v>26</c:v>
                </c:pt>
                <c:pt idx="139">
                  <c:v>27</c:v>
                </c:pt>
                <c:pt idx="140">
                  <c:v>28</c:v>
                </c:pt>
                <c:pt idx="141">
                  <c:v>29</c:v>
                </c:pt>
                <c:pt idx="142">
                  <c:v>30</c:v>
                </c:pt>
                <c:pt idx="143">
                  <c:v>31</c:v>
                </c:pt>
                <c:pt idx="144">
                  <c:v>32</c:v>
                </c:pt>
                <c:pt idx="145">
                  <c:v>33</c:v>
                </c:pt>
                <c:pt idx="146">
                  <c:v>34</c:v>
                </c:pt>
                <c:pt idx="147">
                  <c:v>35</c:v>
                </c:pt>
                <c:pt idx="148">
                  <c:v>36</c:v>
                </c:pt>
                <c:pt idx="149">
                  <c:v>37</c:v>
                </c:pt>
                <c:pt idx="150">
                  <c:v>38</c:v>
                </c:pt>
                <c:pt idx="151">
                  <c:v>39</c:v>
                </c:pt>
                <c:pt idx="152">
                  <c:v>40</c:v>
                </c:pt>
                <c:pt idx="153">
                  <c:v>41</c:v>
                </c:pt>
                <c:pt idx="154">
                  <c:v>42</c:v>
                </c:pt>
                <c:pt idx="155">
                  <c:v>43</c:v>
                </c:pt>
                <c:pt idx="156">
                  <c:v>44</c:v>
                </c:pt>
                <c:pt idx="157">
                  <c:v>45</c:v>
                </c:pt>
                <c:pt idx="158">
                  <c:v>46</c:v>
                </c:pt>
                <c:pt idx="159">
                  <c:v>47</c:v>
                </c:pt>
                <c:pt idx="160">
                  <c:v>48</c:v>
                </c:pt>
                <c:pt idx="161">
                  <c:v>49</c:v>
                </c:pt>
                <c:pt idx="162">
                  <c:v>50</c:v>
                </c:pt>
                <c:pt idx="163">
                  <c:v>51</c:v>
                </c:pt>
                <c:pt idx="164">
                  <c:v>52</c:v>
                </c:pt>
                <c:pt idx="165">
                  <c:v>53</c:v>
                </c:pt>
                <c:pt idx="166">
                  <c:v>54</c:v>
                </c:pt>
                <c:pt idx="167">
                  <c:v>55</c:v>
                </c:pt>
                <c:pt idx="168">
                  <c:v>56</c:v>
                </c:pt>
                <c:pt idx="169">
                  <c:v>57</c:v>
                </c:pt>
                <c:pt idx="170">
                  <c:v>58</c:v>
                </c:pt>
                <c:pt idx="171">
                  <c:v>59</c:v>
                </c:pt>
                <c:pt idx="172">
                  <c:v>60</c:v>
                </c:pt>
                <c:pt idx="173">
                  <c:v>61</c:v>
                </c:pt>
                <c:pt idx="174">
                  <c:v>62</c:v>
                </c:pt>
                <c:pt idx="175">
                  <c:v>63</c:v>
                </c:pt>
                <c:pt idx="176">
                  <c:v>64</c:v>
                </c:pt>
                <c:pt idx="177">
                  <c:v>65</c:v>
                </c:pt>
                <c:pt idx="178">
                  <c:v>66</c:v>
                </c:pt>
                <c:pt idx="179">
                  <c:v>67</c:v>
                </c:pt>
                <c:pt idx="180">
                  <c:v>68</c:v>
                </c:pt>
                <c:pt idx="181">
                  <c:v>69</c:v>
                </c:pt>
                <c:pt idx="182">
                  <c:v>70</c:v>
                </c:pt>
                <c:pt idx="183">
                  <c:v>71</c:v>
                </c:pt>
                <c:pt idx="184">
                  <c:v>72</c:v>
                </c:pt>
                <c:pt idx="185">
                  <c:v>73</c:v>
                </c:pt>
                <c:pt idx="186">
                  <c:v>74</c:v>
                </c:pt>
                <c:pt idx="187">
                  <c:v>75</c:v>
                </c:pt>
                <c:pt idx="188">
                  <c:v>76</c:v>
                </c:pt>
                <c:pt idx="189">
                  <c:v>77</c:v>
                </c:pt>
                <c:pt idx="190">
                  <c:v>78</c:v>
                </c:pt>
                <c:pt idx="191">
                  <c:v>79</c:v>
                </c:pt>
                <c:pt idx="192">
                  <c:v>80</c:v>
                </c:pt>
                <c:pt idx="193">
                  <c:v>81</c:v>
                </c:pt>
                <c:pt idx="194">
                  <c:v>82</c:v>
                </c:pt>
                <c:pt idx="195">
                  <c:v>83</c:v>
                </c:pt>
                <c:pt idx="196">
                  <c:v>84</c:v>
                </c:pt>
                <c:pt idx="197">
                  <c:v>85</c:v>
                </c:pt>
                <c:pt idx="198">
                  <c:v>86</c:v>
                </c:pt>
                <c:pt idx="199">
                  <c:v>87</c:v>
                </c:pt>
                <c:pt idx="200">
                  <c:v>88</c:v>
                </c:pt>
                <c:pt idx="201">
                  <c:v>89</c:v>
                </c:pt>
                <c:pt idx="202">
                  <c:v>90</c:v>
                </c:pt>
                <c:pt idx="203">
                  <c:v>91</c:v>
                </c:pt>
                <c:pt idx="204">
                  <c:v>92</c:v>
                </c:pt>
                <c:pt idx="205">
                  <c:v>93</c:v>
                </c:pt>
                <c:pt idx="206">
                  <c:v>94</c:v>
                </c:pt>
                <c:pt idx="207">
                  <c:v>95</c:v>
                </c:pt>
                <c:pt idx="208">
                  <c:v>96</c:v>
                </c:pt>
                <c:pt idx="209">
                  <c:v>97</c:v>
                </c:pt>
                <c:pt idx="210">
                  <c:v>98</c:v>
                </c:pt>
                <c:pt idx="211">
                  <c:v>99</c:v>
                </c:pt>
                <c:pt idx="212">
                  <c:v>100</c:v>
                </c:pt>
                <c:pt idx="213">
                  <c:v>101</c:v>
                </c:pt>
                <c:pt idx="214">
                  <c:v>102</c:v>
                </c:pt>
                <c:pt idx="215">
                  <c:v>103</c:v>
                </c:pt>
                <c:pt idx="216">
                  <c:v>104</c:v>
                </c:pt>
                <c:pt idx="217">
                  <c:v>105</c:v>
                </c:pt>
                <c:pt idx="218">
                  <c:v>106</c:v>
                </c:pt>
                <c:pt idx="219">
                  <c:v>107</c:v>
                </c:pt>
                <c:pt idx="220">
                  <c:v>108</c:v>
                </c:pt>
                <c:pt idx="221">
                  <c:v>109</c:v>
                </c:pt>
                <c:pt idx="222">
                  <c:v>110</c:v>
                </c:pt>
                <c:pt idx="223">
                  <c:v>111</c:v>
                </c:pt>
                <c:pt idx="224">
                  <c:v>112</c:v>
                </c:pt>
                <c:pt idx="225">
                  <c:v>113</c:v>
                </c:pt>
                <c:pt idx="226">
                  <c:v>114</c:v>
                </c:pt>
                <c:pt idx="227">
                  <c:v>115</c:v>
                </c:pt>
                <c:pt idx="228">
                  <c:v>116</c:v>
                </c:pt>
                <c:pt idx="229">
                  <c:v>117</c:v>
                </c:pt>
                <c:pt idx="230">
                  <c:v>118</c:v>
                </c:pt>
                <c:pt idx="231">
                  <c:v>119</c:v>
                </c:pt>
                <c:pt idx="232">
                  <c:v>120</c:v>
                </c:pt>
                <c:pt idx="233">
                  <c:v>121</c:v>
                </c:pt>
                <c:pt idx="234">
                  <c:v>122</c:v>
                </c:pt>
                <c:pt idx="235">
                  <c:v>123</c:v>
                </c:pt>
                <c:pt idx="236">
                  <c:v>124</c:v>
                </c:pt>
                <c:pt idx="237">
                  <c:v>125</c:v>
                </c:pt>
                <c:pt idx="238">
                  <c:v>126</c:v>
                </c:pt>
                <c:pt idx="239">
                  <c:v>127</c:v>
                </c:pt>
                <c:pt idx="240">
                  <c:v>128</c:v>
                </c:pt>
                <c:pt idx="241">
                  <c:v>129</c:v>
                </c:pt>
                <c:pt idx="242">
                  <c:v>130</c:v>
                </c:pt>
                <c:pt idx="243">
                  <c:v>131</c:v>
                </c:pt>
                <c:pt idx="244">
                  <c:v>132</c:v>
                </c:pt>
                <c:pt idx="245">
                  <c:v>133</c:v>
                </c:pt>
                <c:pt idx="246">
                  <c:v>134</c:v>
                </c:pt>
                <c:pt idx="247">
                  <c:v>135</c:v>
                </c:pt>
                <c:pt idx="248">
                  <c:v>136</c:v>
                </c:pt>
                <c:pt idx="249">
                  <c:v>137</c:v>
                </c:pt>
                <c:pt idx="250">
                  <c:v>138</c:v>
                </c:pt>
                <c:pt idx="251">
                  <c:v>139</c:v>
                </c:pt>
                <c:pt idx="252">
                  <c:v>140</c:v>
                </c:pt>
                <c:pt idx="253">
                  <c:v>141</c:v>
                </c:pt>
                <c:pt idx="254">
                  <c:v>142</c:v>
                </c:pt>
                <c:pt idx="255">
                  <c:v>143</c:v>
                </c:pt>
                <c:pt idx="256">
                  <c:v>144</c:v>
                </c:pt>
                <c:pt idx="257">
                  <c:v>145</c:v>
                </c:pt>
                <c:pt idx="258">
                  <c:v>146</c:v>
                </c:pt>
                <c:pt idx="259">
                  <c:v>147</c:v>
                </c:pt>
                <c:pt idx="260">
                  <c:v>148</c:v>
                </c:pt>
                <c:pt idx="261">
                  <c:v>149</c:v>
                </c:pt>
                <c:pt idx="262">
                  <c:v>150</c:v>
                </c:pt>
                <c:pt idx="263">
                  <c:v>151</c:v>
                </c:pt>
                <c:pt idx="264">
                  <c:v>152</c:v>
                </c:pt>
                <c:pt idx="265">
                  <c:v>153</c:v>
                </c:pt>
                <c:pt idx="266">
                  <c:v>154</c:v>
                </c:pt>
                <c:pt idx="267">
                  <c:v>155</c:v>
                </c:pt>
                <c:pt idx="268">
                  <c:v>156</c:v>
                </c:pt>
                <c:pt idx="269">
                  <c:v>157</c:v>
                </c:pt>
                <c:pt idx="270">
                  <c:v>158</c:v>
                </c:pt>
                <c:pt idx="271">
                  <c:v>159</c:v>
                </c:pt>
                <c:pt idx="272">
                  <c:v>160</c:v>
                </c:pt>
                <c:pt idx="273">
                  <c:v>161</c:v>
                </c:pt>
                <c:pt idx="274">
                  <c:v>162</c:v>
                </c:pt>
                <c:pt idx="275">
                  <c:v>163</c:v>
                </c:pt>
                <c:pt idx="276">
                  <c:v>164</c:v>
                </c:pt>
                <c:pt idx="277">
                  <c:v>165</c:v>
                </c:pt>
                <c:pt idx="278">
                  <c:v>166</c:v>
                </c:pt>
                <c:pt idx="279">
                  <c:v>167</c:v>
                </c:pt>
                <c:pt idx="280">
                  <c:v>168</c:v>
                </c:pt>
                <c:pt idx="281">
                  <c:v>169</c:v>
                </c:pt>
                <c:pt idx="282">
                  <c:v>170</c:v>
                </c:pt>
                <c:pt idx="283">
                  <c:v>171</c:v>
                </c:pt>
                <c:pt idx="284">
                  <c:v>172</c:v>
                </c:pt>
                <c:pt idx="285">
                  <c:v>173</c:v>
                </c:pt>
                <c:pt idx="286">
                  <c:v>174</c:v>
                </c:pt>
                <c:pt idx="287">
                  <c:v>175</c:v>
                </c:pt>
                <c:pt idx="288">
                  <c:v>176</c:v>
                </c:pt>
                <c:pt idx="289">
                  <c:v>177</c:v>
                </c:pt>
                <c:pt idx="290">
                  <c:v>178</c:v>
                </c:pt>
                <c:pt idx="291">
                  <c:v>179</c:v>
                </c:pt>
                <c:pt idx="292">
                  <c:v>180</c:v>
                </c:pt>
                <c:pt idx="293">
                  <c:v>181</c:v>
                </c:pt>
                <c:pt idx="294">
                  <c:v>182</c:v>
                </c:pt>
                <c:pt idx="295">
                  <c:v>183</c:v>
                </c:pt>
                <c:pt idx="296">
                  <c:v>184</c:v>
                </c:pt>
                <c:pt idx="297">
                  <c:v>185</c:v>
                </c:pt>
                <c:pt idx="298">
                  <c:v>186</c:v>
                </c:pt>
                <c:pt idx="299">
                  <c:v>187</c:v>
                </c:pt>
                <c:pt idx="300">
                  <c:v>188</c:v>
                </c:pt>
                <c:pt idx="301">
                  <c:v>189</c:v>
                </c:pt>
                <c:pt idx="302">
                  <c:v>190</c:v>
                </c:pt>
                <c:pt idx="303">
                  <c:v>191</c:v>
                </c:pt>
                <c:pt idx="304">
                  <c:v>192</c:v>
                </c:pt>
                <c:pt idx="305">
                  <c:v>193</c:v>
                </c:pt>
                <c:pt idx="306">
                  <c:v>194</c:v>
                </c:pt>
                <c:pt idx="307">
                  <c:v>195</c:v>
                </c:pt>
                <c:pt idx="308">
                  <c:v>196</c:v>
                </c:pt>
                <c:pt idx="309">
                  <c:v>197</c:v>
                </c:pt>
                <c:pt idx="310">
                  <c:v>198</c:v>
                </c:pt>
                <c:pt idx="311">
                  <c:v>199</c:v>
                </c:pt>
                <c:pt idx="312">
                  <c:v>200</c:v>
                </c:pt>
                <c:pt idx="313">
                  <c:v>201</c:v>
                </c:pt>
                <c:pt idx="314">
                  <c:v>202</c:v>
                </c:pt>
                <c:pt idx="315">
                  <c:v>203</c:v>
                </c:pt>
                <c:pt idx="316">
                  <c:v>204</c:v>
                </c:pt>
                <c:pt idx="317">
                  <c:v>205</c:v>
                </c:pt>
                <c:pt idx="318">
                  <c:v>206</c:v>
                </c:pt>
                <c:pt idx="319">
                  <c:v>207</c:v>
                </c:pt>
                <c:pt idx="320">
                  <c:v>208</c:v>
                </c:pt>
                <c:pt idx="321">
                  <c:v>209</c:v>
                </c:pt>
                <c:pt idx="322">
                  <c:v>210</c:v>
                </c:pt>
                <c:pt idx="323">
                  <c:v>211</c:v>
                </c:pt>
                <c:pt idx="324">
                  <c:v>212</c:v>
                </c:pt>
                <c:pt idx="325">
                  <c:v>213</c:v>
                </c:pt>
                <c:pt idx="326">
                  <c:v>214</c:v>
                </c:pt>
                <c:pt idx="327">
                  <c:v>215</c:v>
                </c:pt>
                <c:pt idx="328">
                  <c:v>216</c:v>
                </c:pt>
                <c:pt idx="329">
                  <c:v>217</c:v>
                </c:pt>
                <c:pt idx="330">
                  <c:v>218</c:v>
                </c:pt>
                <c:pt idx="331">
                  <c:v>219</c:v>
                </c:pt>
                <c:pt idx="332">
                  <c:v>220</c:v>
                </c:pt>
                <c:pt idx="333">
                  <c:v>221</c:v>
                </c:pt>
                <c:pt idx="334">
                  <c:v>222</c:v>
                </c:pt>
                <c:pt idx="335">
                  <c:v>223</c:v>
                </c:pt>
                <c:pt idx="336">
                  <c:v>224</c:v>
                </c:pt>
                <c:pt idx="337">
                  <c:v>225</c:v>
                </c:pt>
                <c:pt idx="338">
                  <c:v>226</c:v>
                </c:pt>
                <c:pt idx="339">
                  <c:v>227</c:v>
                </c:pt>
                <c:pt idx="340">
                  <c:v>228</c:v>
                </c:pt>
                <c:pt idx="341">
                  <c:v>229</c:v>
                </c:pt>
                <c:pt idx="342">
                  <c:v>230</c:v>
                </c:pt>
                <c:pt idx="343">
                  <c:v>231</c:v>
                </c:pt>
                <c:pt idx="344">
                  <c:v>232</c:v>
                </c:pt>
                <c:pt idx="345">
                  <c:v>233</c:v>
                </c:pt>
                <c:pt idx="346">
                  <c:v>234</c:v>
                </c:pt>
                <c:pt idx="347">
                  <c:v>235</c:v>
                </c:pt>
                <c:pt idx="348">
                  <c:v>236</c:v>
                </c:pt>
                <c:pt idx="349">
                  <c:v>237</c:v>
                </c:pt>
                <c:pt idx="350">
                  <c:v>238</c:v>
                </c:pt>
                <c:pt idx="351">
                  <c:v>239</c:v>
                </c:pt>
                <c:pt idx="352">
                  <c:v>240</c:v>
                </c:pt>
                <c:pt idx="353">
                  <c:v>241</c:v>
                </c:pt>
                <c:pt idx="354">
                  <c:v>242</c:v>
                </c:pt>
                <c:pt idx="355">
                  <c:v>243</c:v>
                </c:pt>
                <c:pt idx="356">
                  <c:v>244</c:v>
                </c:pt>
                <c:pt idx="357">
                  <c:v>245</c:v>
                </c:pt>
                <c:pt idx="358">
                  <c:v>246</c:v>
                </c:pt>
                <c:pt idx="359">
                  <c:v>247</c:v>
                </c:pt>
                <c:pt idx="360">
                  <c:v>248</c:v>
                </c:pt>
                <c:pt idx="361">
                  <c:v>249</c:v>
                </c:pt>
                <c:pt idx="362">
                  <c:v>250</c:v>
                </c:pt>
                <c:pt idx="363">
                  <c:v>251</c:v>
                </c:pt>
                <c:pt idx="364">
                  <c:v>252</c:v>
                </c:pt>
              </c:numCache>
            </c:numRef>
          </c:xVal>
          <c:yVal>
            <c:numRef>
              <c:f>'Extended Data'!$M$3:$M$367</c:f>
              <c:numCache>
                <c:formatCode>0.00</c:formatCode>
                <c:ptCount val="365"/>
                <c:pt idx="0">
                  <c:v>11.183333333333334</c:v>
                </c:pt>
                <c:pt idx="1">
                  <c:v>11.216666666666669</c:v>
                </c:pt>
                <c:pt idx="2">
                  <c:v>11.283333333333333</c:v>
                </c:pt>
                <c:pt idx="3">
                  <c:v>11.333333333333332</c:v>
                </c:pt>
                <c:pt idx="4">
                  <c:v>11.383333333333336</c:v>
                </c:pt>
                <c:pt idx="5">
                  <c:v>11.433333333333334</c:v>
                </c:pt>
                <c:pt idx="6">
                  <c:v>11.483333333333333</c:v>
                </c:pt>
                <c:pt idx="7">
                  <c:v>11.533333333333335</c:v>
                </c:pt>
                <c:pt idx="8">
                  <c:v>11.599999999999998</c:v>
                </c:pt>
                <c:pt idx="9">
                  <c:v>11.649999999999999</c:v>
                </c:pt>
                <c:pt idx="10">
                  <c:v>11.700000000000001</c:v>
                </c:pt>
                <c:pt idx="11">
                  <c:v>11.733333333333334</c:v>
                </c:pt>
                <c:pt idx="12">
                  <c:v>11.8</c:v>
                </c:pt>
                <c:pt idx="13">
                  <c:v>11.850000000000001</c:v>
                </c:pt>
                <c:pt idx="14">
                  <c:v>11.9</c:v>
                </c:pt>
                <c:pt idx="15">
                  <c:v>11.966666666666667</c:v>
                </c:pt>
                <c:pt idx="16">
                  <c:v>12.016666666666669</c:v>
                </c:pt>
                <c:pt idx="17">
                  <c:v>12.066666666666666</c:v>
                </c:pt>
                <c:pt idx="18">
                  <c:v>12.116666666666669</c:v>
                </c:pt>
                <c:pt idx="19">
                  <c:v>12.166666666666666</c:v>
                </c:pt>
                <c:pt idx="20">
                  <c:v>12.216666666666669</c:v>
                </c:pt>
                <c:pt idx="21">
                  <c:v>12.266666666666666</c:v>
                </c:pt>
                <c:pt idx="22">
                  <c:v>12.333333333333332</c:v>
                </c:pt>
                <c:pt idx="23">
                  <c:v>12.383333333333335</c:v>
                </c:pt>
                <c:pt idx="24">
                  <c:v>12.433333333333337</c:v>
                </c:pt>
                <c:pt idx="25">
                  <c:v>12.483333333333334</c:v>
                </c:pt>
                <c:pt idx="26">
                  <c:v>12.533333333333331</c:v>
                </c:pt>
                <c:pt idx="27">
                  <c:v>12.583333333333334</c:v>
                </c:pt>
                <c:pt idx="28">
                  <c:v>12.633333333333331</c:v>
                </c:pt>
                <c:pt idx="29">
                  <c:v>12.699999999999998</c:v>
                </c:pt>
                <c:pt idx="30">
                  <c:v>12.75</c:v>
                </c:pt>
                <c:pt idx="31">
                  <c:v>12.8</c:v>
                </c:pt>
                <c:pt idx="32">
                  <c:v>12.85</c:v>
                </c:pt>
                <c:pt idx="33">
                  <c:v>12.900000000000002</c:v>
                </c:pt>
                <c:pt idx="34">
                  <c:v>12.95</c:v>
                </c:pt>
                <c:pt idx="35">
                  <c:v>13</c:v>
                </c:pt>
                <c:pt idx="36">
                  <c:v>13.05</c:v>
                </c:pt>
                <c:pt idx="37">
                  <c:v>13.116666666666665</c:v>
                </c:pt>
                <c:pt idx="38">
                  <c:v>13.166666666666664</c:v>
                </c:pt>
                <c:pt idx="39">
                  <c:v>13.200000000000001</c:v>
                </c:pt>
                <c:pt idx="40">
                  <c:v>13.25</c:v>
                </c:pt>
                <c:pt idx="41">
                  <c:v>13.316666666666665</c:v>
                </c:pt>
                <c:pt idx="42">
                  <c:v>13.366666666666667</c:v>
                </c:pt>
                <c:pt idx="43">
                  <c:v>13.41666666666667</c:v>
                </c:pt>
                <c:pt idx="44">
                  <c:v>13.466666666666667</c:v>
                </c:pt>
                <c:pt idx="45">
                  <c:v>13.516666666666669</c:v>
                </c:pt>
                <c:pt idx="46">
                  <c:v>13.566666666666666</c:v>
                </c:pt>
                <c:pt idx="47">
                  <c:v>13.616666666666664</c:v>
                </c:pt>
                <c:pt idx="48">
                  <c:v>13.666666666666666</c:v>
                </c:pt>
                <c:pt idx="49">
                  <c:v>13.716666666666669</c:v>
                </c:pt>
                <c:pt idx="50">
                  <c:v>13.766666666666666</c:v>
                </c:pt>
                <c:pt idx="51">
                  <c:v>13.799999999999999</c:v>
                </c:pt>
                <c:pt idx="52">
                  <c:v>13.866666666666665</c:v>
                </c:pt>
                <c:pt idx="53">
                  <c:v>13.916666666666663</c:v>
                </c:pt>
                <c:pt idx="54">
                  <c:v>13.950000000000001</c:v>
                </c:pt>
                <c:pt idx="55">
                  <c:v>13.999999999999998</c:v>
                </c:pt>
                <c:pt idx="56">
                  <c:v>14.049999999999995</c:v>
                </c:pt>
                <c:pt idx="57">
                  <c:v>14.099999999999998</c:v>
                </c:pt>
                <c:pt idx="58">
                  <c:v>14.15</c:v>
                </c:pt>
                <c:pt idx="59">
                  <c:v>14.183333333333334</c:v>
                </c:pt>
                <c:pt idx="60">
                  <c:v>14.25</c:v>
                </c:pt>
                <c:pt idx="61">
                  <c:v>14.283333333333333</c:v>
                </c:pt>
                <c:pt idx="62">
                  <c:v>14.316666666666666</c:v>
                </c:pt>
                <c:pt idx="63">
                  <c:v>14.366666666666669</c:v>
                </c:pt>
                <c:pt idx="64">
                  <c:v>14.416666666666666</c:v>
                </c:pt>
                <c:pt idx="65">
                  <c:v>14.466666666666665</c:v>
                </c:pt>
                <c:pt idx="66">
                  <c:v>14.500000000000002</c:v>
                </c:pt>
                <c:pt idx="67">
                  <c:v>14.533333333333331</c:v>
                </c:pt>
                <c:pt idx="68">
                  <c:v>14.583333333333332</c:v>
                </c:pt>
                <c:pt idx="69">
                  <c:v>14.633333333333335</c:v>
                </c:pt>
                <c:pt idx="70">
                  <c:v>14.666666666666664</c:v>
                </c:pt>
                <c:pt idx="71">
                  <c:v>14.716666666666665</c:v>
                </c:pt>
                <c:pt idx="72">
                  <c:v>14.75</c:v>
                </c:pt>
                <c:pt idx="73">
                  <c:v>14.783333333333335</c:v>
                </c:pt>
                <c:pt idx="74">
                  <c:v>14.833333333333332</c:v>
                </c:pt>
                <c:pt idx="75">
                  <c:v>14.866666666666667</c:v>
                </c:pt>
                <c:pt idx="76">
                  <c:v>14.9</c:v>
                </c:pt>
                <c:pt idx="77">
                  <c:v>14.93333333333333</c:v>
                </c:pt>
                <c:pt idx="78">
                  <c:v>14.983333333333331</c:v>
                </c:pt>
                <c:pt idx="79">
                  <c:v>15.016666666666666</c:v>
                </c:pt>
                <c:pt idx="80">
                  <c:v>15.050000000000002</c:v>
                </c:pt>
                <c:pt idx="81">
                  <c:v>15.066666666666666</c:v>
                </c:pt>
                <c:pt idx="82">
                  <c:v>15.099999999999998</c:v>
                </c:pt>
                <c:pt idx="83">
                  <c:v>15.133333333333336</c:v>
                </c:pt>
                <c:pt idx="84">
                  <c:v>15.166666666666668</c:v>
                </c:pt>
                <c:pt idx="85">
                  <c:v>15.2</c:v>
                </c:pt>
                <c:pt idx="86">
                  <c:v>15.233333333333334</c:v>
                </c:pt>
                <c:pt idx="87">
                  <c:v>15.250000000000002</c:v>
                </c:pt>
                <c:pt idx="88">
                  <c:v>15.283333333333335</c:v>
                </c:pt>
                <c:pt idx="89">
                  <c:v>15.316666666666666</c:v>
                </c:pt>
                <c:pt idx="90">
                  <c:v>15.333333333333336</c:v>
                </c:pt>
                <c:pt idx="91">
                  <c:v>15.366666666666667</c:v>
                </c:pt>
                <c:pt idx="92">
                  <c:v>15.400000000000002</c:v>
                </c:pt>
                <c:pt idx="93">
                  <c:v>15.416666666666664</c:v>
                </c:pt>
                <c:pt idx="94">
                  <c:v>15.433333333333332</c:v>
                </c:pt>
                <c:pt idx="95">
                  <c:v>15.450000000000001</c:v>
                </c:pt>
                <c:pt idx="96">
                  <c:v>15.466666666666669</c:v>
                </c:pt>
                <c:pt idx="97">
                  <c:v>15.5</c:v>
                </c:pt>
                <c:pt idx="98">
                  <c:v>15.5</c:v>
                </c:pt>
                <c:pt idx="99">
                  <c:v>15.516666666666666</c:v>
                </c:pt>
                <c:pt idx="100">
                  <c:v>15.55</c:v>
                </c:pt>
                <c:pt idx="101">
                  <c:v>15.55</c:v>
                </c:pt>
                <c:pt idx="102">
                  <c:v>15.566666666666666</c:v>
                </c:pt>
                <c:pt idx="103">
                  <c:v>15.566666666666666</c:v>
                </c:pt>
                <c:pt idx="104">
                  <c:v>15.583333333333334</c:v>
                </c:pt>
                <c:pt idx="105">
                  <c:v>15.583333333333334</c:v>
                </c:pt>
                <c:pt idx="106">
                  <c:v>15.600000000000003</c:v>
                </c:pt>
                <c:pt idx="107">
                  <c:v>15.600000000000003</c:v>
                </c:pt>
                <c:pt idx="108">
                  <c:v>15.600000000000003</c:v>
                </c:pt>
                <c:pt idx="109">
                  <c:v>15.616666666666667</c:v>
                </c:pt>
                <c:pt idx="110">
                  <c:v>15.616666666666667</c:v>
                </c:pt>
                <c:pt idx="111">
                  <c:v>15.616666666666667</c:v>
                </c:pt>
                <c:pt idx="112">
                  <c:v>15.616666666666667</c:v>
                </c:pt>
                <c:pt idx="113">
                  <c:v>15.616666666666667</c:v>
                </c:pt>
                <c:pt idx="114">
                  <c:v>15.616666666666667</c:v>
                </c:pt>
                <c:pt idx="115">
                  <c:v>15.616666666666667</c:v>
                </c:pt>
                <c:pt idx="116">
                  <c:v>15.616666666666667</c:v>
                </c:pt>
                <c:pt idx="117">
                  <c:v>15.600000000000001</c:v>
                </c:pt>
                <c:pt idx="118">
                  <c:v>15.600000000000001</c:v>
                </c:pt>
                <c:pt idx="119">
                  <c:v>15.583333333333334</c:v>
                </c:pt>
                <c:pt idx="120">
                  <c:v>15.583333333333334</c:v>
                </c:pt>
                <c:pt idx="121">
                  <c:v>15.566666666666666</c:v>
                </c:pt>
                <c:pt idx="122">
                  <c:v>15.55</c:v>
                </c:pt>
                <c:pt idx="123">
                  <c:v>15.533333333333335</c:v>
                </c:pt>
                <c:pt idx="124">
                  <c:v>15.533333333333335</c:v>
                </c:pt>
                <c:pt idx="125">
                  <c:v>15.516666666666667</c:v>
                </c:pt>
                <c:pt idx="126">
                  <c:v>15.483333333333338</c:v>
                </c:pt>
                <c:pt idx="127">
                  <c:v>15.483333333333338</c:v>
                </c:pt>
                <c:pt idx="128">
                  <c:v>15.450000000000001</c:v>
                </c:pt>
                <c:pt idx="129">
                  <c:v>15.433333333333334</c:v>
                </c:pt>
                <c:pt idx="130">
                  <c:v>15.400000000000002</c:v>
                </c:pt>
                <c:pt idx="131">
                  <c:v>15.383333333333333</c:v>
                </c:pt>
                <c:pt idx="132">
                  <c:v>15.366666666666665</c:v>
                </c:pt>
                <c:pt idx="133">
                  <c:v>15.350000000000001</c:v>
                </c:pt>
                <c:pt idx="134">
                  <c:v>15.316666666666663</c:v>
                </c:pt>
                <c:pt idx="135">
                  <c:v>15.283333333333331</c:v>
                </c:pt>
                <c:pt idx="136">
                  <c:v>15.266666666666666</c:v>
                </c:pt>
                <c:pt idx="137">
                  <c:v>15.233333333333333</c:v>
                </c:pt>
                <c:pt idx="138">
                  <c:v>15.2</c:v>
                </c:pt>
                <c:pt idx="139">
                  <c:v>15.166666666666664</c:v>
                </c:pt>
                <c:pt idx="140">
                  <c:v>15.133333333333333</c:v>
                </c:pt>
                <c:pt idx="141">
                  <c:v>15.116666666666667</c:v>
                </c:pt>
                <c:pt idx="142">
                  <c:v>15.083333333333332</c:v>
                </c:pt>
                <c:pt idx="143">
                  <c:v>15.05</c:v>
                </c:pt>
                <c:pt idx="144">
                  <c:v>15.016666666666664</c:v>
                </c:pt>
                <c:pt idx="145">
                  <c:v>14.983333333333334</c:v>
                </c:pt>
                <c:pt idx="146">
                  <c:v>14.95</c:v>
                </c:pt>
                <c:pt idx="147">
                  <c:v>14.899999999999999</c:v>
                </c:pt>
                <c:pt idx="148">
                  <c:v>14.866666666666667</c:v>
                </c:pt>
                <c:pt idx="149">
                  <c:v>14.833333333333334</c:v>
                </c:pt>
                <c:pt idx="150">
                  <c:v>14.799999999999997</c:v>
                </c:pt>
                <c:pt idx="151">
                  <c:v>14.766666666666666</c:v>
                </c:pt>
                <c:pt idx="152">
                  <c:v>14.716666666666669</c:v>
                </c:pt>
                <c:pt idx="153">
                  <c:v>14.666666666666664</c:v>
                </c:pt>
                <c:pt idx="154">
                  <c:v>14.633333333333333</c:v>
                </c:pt>
                <c:pt idx="155">
                  <c:v>14.600000000000001</c:v>
                </c:pt>
                <c:pt idx="156">
                  <c:v>14.549999999999999</c:v>
                </c:pt>
                <c:pt idx="157">
                  <c:v>14.516666666666666</c:v>
                </c:pt>
                <c:pt idx="158">
                  <c:v>14.483333333333334</c:v>
                </c:pt>
                <c:pt idx="159">
                  <c:v>14.416666666666666</c:v>
                </c:pt>
                <c:pt idx="160">
                  <c:v>14.383333333333333</c:v>
                </c:pt>
                <c:pt idx="161">
                  <c:v>14.33333333333333</c:v>
                </c:pt>
                <c:pt idx="162">
                  <c:v>14.299999999999997</c:v>
                </c:pt>
                <c:pt idx="163">
                  <c:v>14.25</c:v>
                </c:pt>
                <c:pt idx="164">
                  <c:v>14.216666666666667</c:v>
                </c:pt>
                <c:pt idx="165">
                  <c:v>14.15</c:v>
                </c:pt>
                <c:pt idx="166">
                  <c:v>14.116666666666667</c:v>
                </c:pt>
                <c:pt idx="167">
                  <c:v>14.066666666666665</c:v>
                </c:pt>
                <c:pt idx="168">
                  <c:v>14.016666666666667</c:v>
                </c:pt>
                <c:pt idx="169">
                  <c:v>13.983333333333334</c:v>
                </c:pt>
                <c:pt idx="170">
                  <c:v>13.916666666666668</c:v>
                </c:pt>
                <c:pt idx="171">
                  <c:v>13.866666666666665</c:v>
                </c:pt>
                <c:pt idx="172">
                  <c:v>13.833333333333332</c:v>
                </c:pt>
                <c:pt idx="173">
                  <c:v>13.78333333333333</c:v>
                </c:pt>
                <c:pt idx="174">
                  <c:v>13.733333333333333</c:v>
                </c:pt>
                <c:pt idx="175">
                  <c:v>13.683333333333335</c:v>
                </c:pt>
                <c:pt idx="176">
                  <c:v>13.633333333333333</c:v>
                </c:pt>
                <c:pt idx="177">
                  <c:v>13.583333333333336</c:v>
                </c:pt>
                <c:pt idx="178">
                  <c:v>13.533333333333333</c:v>
                </c:pt>
                <c:pt idx="179">
                  <c:v>13.5</c:v>
                </c:pt>
                <c:pt idx="180">
                  <c:v>13.433333333333334</c:v>
                </c:pt>
                <c:pt idx="181">
                  <c:v>13.383333333333336</c:v>
                </c:pt>
                <c:pt idx="182">
                  <c:v>13.333333333333334</c:v>
                </c:pt>
                <c:pt idx="183">
                  <c:v>13.283333333333337</c:v>
                </c:pt>
                <c:pt idx="184">
                  <c:v>13.249999999999998</c:v>
                </c:pt>
                <c:pt idx="185">
                  <c:v>13.200000000000001</c:v>
                </c:pt>
                <c:pt idx="186">
                  <c:v>13.133333333333335</c:v>
                </c:pt>
                <c:pt idx="187">
                  <c:v>13.083333333333336</c:v>
                </c:pt>
                <c:pt idx="188">
                  <c:v>13.033333333333331</c:v>
                </c:pt>
                <c:pt idx="189">
                  <c:v>12.983333333333334</c:v>
                </c:pt>
                <c:pt idx="190">
                  <c:v>12.933333333333334</c:v>
                </c:pt>
                <c:pt idx="191">
                  <c:v>12.883333333333333</c:v>
                </c:pt>
                <c:pt idx="192">
                  <c:v>12.833333333333332</c:v>
                </c:pt>
                <c:pt idx="193">
                  <c:v>12.783333333333333</c:v>
                </c:pt>
                <c:pt idx="194">
                  <c:v>12.733333333333334</c:v>
                </c:pt>
                <c:pt idx="195">
                  <c:v>12.683333333333334</c:v>
                </c:pt>
                <c:pt idx="196">
                  <c:v>12.616666666666667</c:v>
                </c:pt>
                <c:pt idx="197">
                  <c:v>12.566666666666666</c:v>
                </c:pt>
                <c:pt idx="198">
                  <c:v>12.516666666666667</c:v>
                </c:pt>
                <c:pt idx="199">
                  <c:v>12.466666666666669</c:v>
                </c:pt>
                <c:pt idx="200">
                  <c:v>12.433333333333332</c:v>
                </c:pt>
                <c:pt idx="201">
                  <c:v>12.366666666666665</c:v>
                </c:pt>
                <c:pt idx="202">
                  <c:v>12.316666666666663</c:v>
                </c:pt>
                <c:pt idx="203">
                  <c:v>12.266666666666666</c:v>
                </c:pt>
                <c:pt idx="204">
                  <c:v>12.216666666666663</c:v>
                </c:pt>
                <c:pt idx="205">
                  <c:v>12.166666666666666</c:v>
                </c:pt>
                <c:pt idx="206">
                  <c:v>12.1</c:v>
                </c:pt>
                <c:pt idx="207">
                  <c:v>12.050000000000002</c:v>
                </c:pt>
                <c:pt idx="208">
                  <c:v>11.999999999999998</c:v>
                </c:pt>
                <c:pt idx="209">
                  <c:v>11.950000000000001</c:v>
                </c:pt>
                <c:pt idx="210">
                  <c:v>11.916666666666666</c:v>
                </c:pt>
                <c:pt idx="211">
                  <c:v>11.850000000000001</c:v>
                </c:pt>
                <c:pt idx="212">
                  <c:v>11.799999999999999</c:v>
                </c:pt>
                <c:pt idx="213">
                  <c:v>11.750000000000002</c:v>
                </c:pt>
                <c:pt idx="214">
                  <c:v>11.7</c:v>
                </c:pt>
                <c:pt idx="215">
                  <c:v>11.633333333333336</c:v>
                </c:pt>
                <c:pt idx="216">
                  <c:v>11.583333333333334</c:v>
                </c:pt>
                <c:pt idx="217">
                  <c:v>11.533333333333337</c:v>
                </c:pt>
                <c:pt idx="218">
                  <c:v>11.5</c:v>
                </c:pt>
                <c:pt idx="219">
                  <c:v>11.433333333333334</c:v>
                </c:pt>
                <c:pt idx="220">
                  <c:v>11.383333333333335</c:v>
                </c:pt>
                <c:pt idx="221">
                  <c:v>11.333333333333334</c:v>
                </c:pt>
                <c:pt idx="222">
                  <c:v>11.283333333333335</c:v>
                </c:pt>
                <c:pt idx="223">
                  <c:v>11.216666666666667</c:v>
                </c:pt>
                <c:pt idx="224">
                  <c:v>11.18333333333333</c:v>
                </c:pt>
                <c:pt idx="225">
                  <c:v>11.133333333333333</c:v>
                </c:pt>
                <c:pt idx="226">
                  <c:v>11.083333333333332</c:v>
                </c:pt>
                <c:pt idx="227">
                  <c:v>11.016666666666667</c:v>
                </c:pt>
                <c:pt idx="228">
                  <c:v>10.983333333333331</c:v>
                </c:pt>
                <c:pt idx="229">
                  <c:v>10.933333333333334</c:v>
                </c:pt>
                <c:pt idx="230">
                  <c:v>10.866666666666665</c:v>
                </c:pt>
                <c:pt idx="231">
                  <c:v>10.833333333333332</c:v>
                </c:pt>
                <c:pt idx="232">
                  <c:v>10.783333333333335</c:v>
                </c:pt>
                <c:pt idx="233">
                  <c:v>10.716666666666665</c:v>
                </c:pt>
                <c:pt idx="234">
                  <c:v>10.683333333333334</c:v>
                </c:pt>
                <c:pt idx="235">
                  <c:v>10.633333333333333</c:v>
                </c:pt>
                <c:pt idx="236">
                  <c:v>10.566666666666668</c:v>
                </c:pt>
                <c:pt idx="237">
                  <c:v>10.533333333333331</c:v>
                </c:pt>
                <c:pt idx="238">
                  <c:v>10.483333333333333</c:v>
                </c:pt>
                <c:pt idx="239">
                  <c:v>10.433333333333335</c:v>
                </c:pt>
                <c:pt idx="240">
                  <c:v>10.383333333333333</c:v>
                </c:pt>
                <c:pt idx="241">
                  <c:v>10.35</c:v>
                </c:pt>
                <c:pt idx="242">
                  <c:v>10.283333333333333</c:v>
                </c:pt>
                <c:pt idx="243">
                  <c:v>10.25</c:v>
                </c:pt>
                <c:pt idx="244">
                  <c:v>10.200000000000003</c:v>
                </c:pt>
                <c:pt idx="245">
                  <c:v>10.149999999999997</c:v>
                </c:pt>
                <c:pt idx="246">
                  <c:v>10.100000000000001</c:v>
                </c:pt>
                <c:pt idx="247">
                  <c:v>10.049999999999997</c:v>
                </c:pt>
                <c:pt idx="248">
                  <c:v>10.016666666666664</c:v>
                </c:pt>
                <c:pt idx="249">
                  <c:v>9.9666666666666668</c:v>
                </c:pt>
                <c:pt idx="250">
                  <c:v>9.9166666666666643</c:v>
                </c:pt>
                <c:pt idx="251">
                  <c:v>9.8833333333333311</c:v>
                </c:pt>
                <c:pt idx="252">
                  <c:v>9.8500000000000014</c:v>
                </c:pt>
                <c:pt idx="253">
                  <c:v>9.7833333333333314</c:v>
                </c:pt>
                <c:pt idx="254">
                  <c:v>9.7499999999999982</c:v>
                </c:pt>
                <c:pt idx="255">
                  <c:v>9.7000000000000011</c:v>
                </c:pt>
                <c:pt idx="256">
                  <c:v>9.6666666666666679</c:v>
                </c:pt>
                <c:pt idx="257">
                  <c:v>9.6333333333333329</c:v>
                </c:pt>
                <c:pt idx="258">
                  <c:v>9.5833333333333321</c:v>
                </c:pt>
                <c:pt idx="259">
                  <c:v>9.5500000000000025</c:v>
                </c:pt>
                <c:pt idx="260">
                  <c:v>9.5166666666666657</c:v>
                </c:pt>
                <c:pt idx="261">
                  <c:v>9.4666666666666668</c:v>
                </c:pt>
                <c:pt idx="262">
                  <c:v>9.4333333333333336</c:v>
                </c:pt>
                <c:pt idx="263">
                  <c:v>9.4000000000000021</c:v>
                </c:pt>
                <c:pt idx="264">
                  <c:v>9.35</c:v>
                </c:pt>
                <c:pt idx="265">
                  <c:v>9.3333333333333339</c:v>
                </c:pt>
                <c:pt idx="266">
                  <c:v>9.3000000000000007</c:v>
                </c:pt>
                <c:pt idx="267">
                  <c:v>9.25</c:v>
                </c:pt>
                <c:pt idx="268">
                  <c:v>9.2166666666666686</c:v>
                </c:pt>
                <c:pt idx="269">
                  <c:v>9.2000000000000028</c:v>
                </c:pt>
                <c:pt idx="270">
                  <c:v>9.1666666666666661</c:v>
                </c:pt>
                <c:pt idx="271">
                  <c:v>9.1333333333333329</c:v>
                </c:pt>
                <c:pt idx="272">
                  <c:v>9.1</c:v>
                </c:pt>
                <c:pt idx="273">
                  <c:v>9.0833333333333321</c:v>
                </c:pt>
                <c:pt idx="274">
                  <c:v>9.0500000000000007</c:v>
                </c:pt>
                <c:pt idx="275">
                  <c:v>9.0333333333333332</c:v>
                </c:pt>
                <c:pt idx="276">
                  <c:v>9.0000000000000036</c:v>
                </c:pt>
                <c:pt idx="277">
                  <c:v>8.9666666666666686</c:v>
                </c:pt>
                <c:pt idx="278">
                  <c:v>8.9500000000000028</c:v>
                </c:pt>
                <c:pt idx="279">
                  <c:v>8.9333333333333371</c:v>
                </c:pt>
                <c:pt idx="280">
                  <c:v>8.9166666666666679</c:v>
                </c:pt>
                <c:pt idx="281">
                  <c:v>8.8833333333333329</c:v>
                </c:pt>
                <c:pt idx="282">
                  <c:v>8.8666666666666654</c:v>
                </c:pt>
                <c:pt idx="283">
                  <c:v>8.85</c:v>
                </c:pt>
                <c:pt idx="284">
                  <c:v>8.8333333333333321</c:v>
                </c:pt>
                <c:pt idx="285">
                  <c:v>8.8333333333333321</c:v>
                </c:pt>
                <c:pt idx="286">
                  <c:v>8.8166666666666664</c:v>
                </c:pt>
                <c:pt idx="287">
                  <c:v>8.8166666666666682</c:v>
                </c:pt>
                <c:pt idx="288">
                  <c:v>8.8000000000000025</c:v>
                </c:pt>
                <c:pt idx="289">
                  <c:v>8.783333333333335</c:v>
                </c:pt>
                <c:pt idx="290">
                  <c:v>8.783333333333335</c:v>
                </c:pt>
                <c:pt idx="291">
                  <c:v>8.7833333333333332</c:v>
                </c:pt>
                <c:pt idx="292">
                  <c:v>8.7666666666666657</c:v>
                </c:pt>
                <c:pt idx="293">
                  <c:v>8.7666666666666657</c:v>
                </c:pt>
                <c:pt idx="294">
                  <c:v>8.7666666666666657</c:v>
                </c:pt>
                <c:pt idx="295">
                  <c:v>8.7666666666666657</c:v>
                </c:pt>
                <c:pt idx="296">
                  <c:v>8.7666666666666657</c:v>
                </c:pt>
                <c:pt idx="297">
                  <c:v>8.7666666666666657</c:v>
                </c:pt>
                <c:pt idx="298">
                  <c:v>8.7666666666666693</c:v>
                </c:pt>
                <c:pt idx="299">
                  <c:v>8.7833333333333332</c:v>
                </c:pt>
                <c:pt idx="300">
                  <c:v>8.7833333333333332</c:v>
                </c:pt>
                <c:pt idx="301">
                  <c:v>8.7833333333333332</c:v>
                </c:pt>
                <c:pt idx="302">
                  <c:v>8.7999999999999989</c:v>
                </c:pt>
                <c:pt idx="303">
                  <c:v>8.8166666666666682</c:v>
                </c:pt>
                <c:pt idx="304">
                  <c:v>8.8166666666666682</c:v>
                </c:pt>
                <c:pt idx="305">
                  <c:v>8.8333333333333321</c:v>
                </c:pt>
                <c:pt idx="306">
                  <c:v>8.85</c:v>
                </c:pt>
                <c:pt idx="307">
                  <c:v>8.8666666666666654</c:v>
                </c:pt>
                <c:pt idx="308">
                  <c:v>8.8833333333333346</c:v>
                </c:pt>
                <c:pt idx="309">
                  <c:v>8.8999999999999986</c:v>
                </c:pt>
                <c:pt idx="310">
                  <c:v>8.9166666666666661</c:v>
                </c:pt>
                <c:pt idx="311">
                  <c:v>8.9333333333333353</c:v>
                </c:pt>
                <c:pt idx="312">
                  <c:v>8.9500000000000011</c:v>
                </c:pt>
                <c:pt idx="313">
                  <c:v>8.966666666666665</c:v>
                </c:pt>
                <c:pt idx="314">
                  <c:v>8.9999999999999982</c:v>
                </c:pt>
                <c:pt idx="315">
                  <c:v>9.033333333333335</c:v>
                </c:pt>
                <c:pt idx="316">
                  <c:v>9.0499999999999989</c:v>
                </c:pt>
                <c:pt idx="317">
                  <c:v>9.0833333333333321</c:v>
                </c:pt>
                <c:pt idx="318">
                  <c:v>9.1000000000000014</c:v>
                </c:pt>
                <c:pt idx="319">
                  <c:v>9.1333333333333346</c:v>
                </c:pt>
                <c:pt idx="320">
                  <c:v>9.1666666666666643</c:v>
                </c:pt>
                <c:pt idx="321">
                  <c:v>9.2000000000000011</c:v>
                </c:pt>
                <c:pt idx="322">
                  <c:v>9.2333333333333343</c:v>
                </c:pt>
                <c:pt idx="323">
                  <c:v>9.2666666666666675</c:v>
                </c:pt>
                <c:pt idx="324">
                  <c:v>9.3000000000000007</c:v>
                </c:pt>
                <c:pt idx="325">
                  <c:v>9.3333333333333339</c:v>
                </c:pt>
                <c:pt idx="326">
                  <c:v>9.3666666666666671</c:v>
                </c:pt>
                <c:pt idx="327">
                  <c:v>9.4</c:v>
                </c:pt>
                <c:pt idx="328">
                  <c:v>9.4333333333333336</c:v>
                </c:pt>
                <c:pt idx="329">
                  <c:v>9.4833333333333325</c:v>
                </c:pt>
                <c:pt idx="330">
                  <c:v>9.5166666666666657</c:v>
                </c:pt>
                <c:pt idx="331">
                  <c:v>9.5499999999999989</c:v>
                </c:pt>
                <c:pt idx="332">
                  <c:v>9.6000000000000014</c:v>
                </c:pt>
                <c:pt idx="333">
                  <c:v>9.6333333333333329</c:v>
                </c:pt>
                <c:pt idx="334">
                  <c:v>9.6833333333333371</c:v>
                </c:pt>
                <c:pt idx="335">
                  <c:v>9.7166666666666668</c:v>
                </c:pt>
                <c:pt idx="336">
                  <c:v>9.7666666666666657</c:v>
                </c:pt>
                <c:pt idx="337">
                  <c:v>9.8000000000000025</c:v>
                </c:pt>
                <c:pt idx="338">
                  <c:v>9.8333333333333321</c:v>
                </c:pt>
                <c:pt idx="339">
                  <c:v>9.8999999999999986</c:v>
                </c:pt>
                <c:pt idx="340">
                  <c:v>9.9333333333333353</c:v>
                </c:pt>
                <c:pt idx="341">
                  <c:v>9.9833333333333325</c:v>
                </c:pt>
                <c:pt idx="342">
                  <c:v>10.016666666666666</c:v>
                </c:pt>
                <c:pt idx="343">
                  <c:v>10.083333333333332</c:v>
                </c:pt>
                <c:pt idx="344">
                  <c:v>10.116666666666665</c:v>
                </c:pt>
                <c:pt idx="345">
                  <c:v>10.150000000000002</c:v>
                </c:pt>
                <c:pt idx="346">
                  <c:v>10.216666666666667</c:v>
                </c:pt>
                <c:pt idx="347">
                  <c:v>10.25</c:v>
                </c:pt>
                <c:pt idx="348">
                  <c:v>10.316666666666668</c:v>
                </c:pt>
                <c:pt idx="349">
                  <c:v>10.35</c:v>
                </c:pt>
                <c:pt idx="350">
                  <c:v>10.416666666666668</c:v>
                </c:pt>
                <c:pt idx="351">
                  <c:v>10.450000000000001</c:v>
                </c:pt>
                <c:pt idx="352">
                  <c:v>10.499999999999998</c:v>
                </c:pt>
                <c:pt idx="353">
                  <c:v>10.55</c:v>
                </c:pt>
                <c:pt idx="354">
                  <c:v>10.600000000000001</c:v>
                </c:pt>
                <c:pt idx="355">
                  <c:v>10.65</c:v>
                </c:pt>
                <c:pt idx="356">
                  <c:v>10.700000000000001</c:v>
                </c:pt>
                <c:pt idx="357">
                  <c:v>10.75</c:v>
                </c:pt>
                <c:pt idx="358">
                  <c:v>10.8</c:v>
                </c:pt>
                <c:pt idx="359">
                  <c:v>10.85</c:v>
                </c:pt>
                <c:pt idx="360">
                  <c:v>10.916666666666664</c:v>
                </c:pt>
                <c:pt idx="361">
                  <c:v>10.95</c:v>
                </c:pt>
                <c:pt idx="362">
                  <c:v>11</c:v>
                </c:pt>
                <c:pt idx="363">
                  <c:v>11.066666666666663</c:v>
                </c:pt>
                <c:pt idx="364">
                  <c:v>11.100000000000001</c:v>
                </c:pt>
              </c:numCache>
            </c:numRef>
          </c:yVal>
        </c:ser>
        <c:axId val="112570368"/>
        <c:axId val="112572288"/>
      </c:scatterChart>
      <c:valAx>
        <c:axId val="11257036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Days since June 21, 2009</a:t>
                </a:r>
              </a:p>
            </c:rich>
          </c:tx>
          <c:layout/>
        </c:title>
        <c:numFmt formatCode="General" sourceLinked="1"/>
        <c:majorTickMark val="none"/>
        <c:tickLblPos val="nextTo"/>
        <c:crossAx val="112572288"/>
        <c:crosses val="autoZero"/>
        <c:crossBetween val="midCat"/>
      </c:valAx>
      <c:valAx>
        <c:axId val="112572288"/>
        <c:scaling>
          <c:orientation val="minMax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Time (hours)</a:t>
                </a:r>
              </a:p>
            </c:rich>
          </c:tx>
          <c:layout/>
        </c:title>
        <c:numFmt formatCode="0.00" sourceLinked="1"/>
        <c:majorTickMark val="none"/>
        <c:tickLblPos val="nextTo"/>
        <c:crossAx val="112570368"/>
        <c:crosses val="autoZero"/>
        <c:crossBetween val="midCat"/>
      </c:valAx>
    </c:plotArea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Length</a:t>
            </a:r>
            <a:r>
              <a:rPr lang="en-US" baseline="0"/>
              <a:t>  of  Day:  Sunrise to Sunset</a:t>
            </a:r>
            <a:endParaRPr lang="en-US"/>
          </a:p>
        </c:rich>
      </c:tx>
      <c:layout/>
    </c:title>
    <c:plotArea>
      <c:layout/>
      <c:scatterChart>
        <c:scatterStyle val="lineMarker"/>
        <c:ser>
          <c:idx val="0"/>
          <c:order val="0"/>
          <c:tx>
            <c:v>Minneapolis, MN</c:v>
          </c:tx>
          <c:spPr>
            <a:ln w="28575">
              <a:noFill/>
            </a:ln>
          </c:spPr>
          <c:xVal>
            <c:numRef>
              <c:f>'Extended Data'!$L$3:$L$367</c:f>
              <c:numCache>
                <c:formatCode>General</c:formatCode>
                <c:ptCount val="365"/>
                <c:pt idx="0">
                  <c:v>-112</c:v>
                </c:pt>
                <c:pt idx="1">
                  <c:v>-111</c:v>
                </c:pt>
                <c:pt idx="2">
                  <c:v>-110</c:v>
                </c:pt>
                <c:pt idx="3">
                  <c:v>-109</c:v>
                </c:pt>
                <c:pt idx="4">
                  <c:v>-108</c:v>
                </c:pt>
                <c:pt idx="5">
                  <c:v>-107</c:v>
                </c:pt>
                <c:pt idx="6">
                  <c:v>-106</c:v>
                </c:pt>
                <c:pt idx="7">
                  <c:v>-105</c:v>
                </c:pt>
                <c:pt idx="8">
                  <c:v>-104</c:v>
                </c:pt>
                <c:pt idx="9">
                  <c:v>-103</c:v>
                </c:pt>
                <c:pt idx="10">
                  <c:v>-102</c:v>
                </c:pt>
                <c:pt idx="11">
                  <c:v>-101</c:v>
                </c:pt>
                <c:pt idx="12">
                  <c:v>-100</c:v>
                </c:pt>
                <c:pt idx="13">
                  <c:v>-99</c:v>
                </c:pt>
                <c:pt idx="14">
                  <c:v>-98</c:v>
                </c:pt>
                <c:pt idx="15">
                  <c:v>-97</c:v>
                </c:pt>
                <c:pt idx="16">
                  <c:v>-96</c:v>
                </c:pt>
                <c:pt idx="17">
                  <c:v>-95</c:v>
                </c:pt>
                <c:pt idx="18">
                  <c:v>-94</c:v>
                </c:pt>
                <c:pt idx="19">
                  <c:v>-93</c:v>
                </c:pt>
                <c:pt idx="20">
                  <c:v>-92</c:v>
                </c:pt>
                <c:pt idx="21">
                  <c:v>-91</c:v>
                </c:pt>
                <c:pt idx="22">
                  <c:v>-90</c:v>
                </c:pt>
                <c:pt idx="23">
                  <c:v>-89</c:v>
                </c:pt>
                <c:pt idx="24">
                  <c:v>-88</c:v>
                </c:pt>
                <c:pt idx="25">
                  <c:v>-87</c:v>
                </c:pt>
                <c:pt idx="26">
                  <c:v>-86</c:v>
                </c:pt>
                <c:pt idx="27">
                  <c:v>-85</c:v>
                </c:pt>
                <c:pt idx="28">
                  <c:v>-84</c:v>
                </c:pt>
                <c:pt idx="29">
                  <c:v>-83</c:v>
                </c:pt>
                <c:pt idx="30">
                  <c:v>-82</c:v>
                </c:pt>
                <c:pt idx="31">
                  <c:v>-81</c:v>
                </c:pt>
                <c:pt idx="32">
                  <c:v>-80</c:v>
                </c:pt>
                <c:pt idx="33">
                  <c:v>-79</c:v>
                </c:pt>
                <c:pt idx="34">
                  <c:v>-78</c:v>
                </c:pt>
                <c:pt idx="35">
                  <c:v>-77</c:v>
                </c:pt>
                <c:pt idx="36">
                  <c:v>-76</c:v>
                </c:pt>
                <c:pt idx="37">
                  <c:v>-75</c:v>
                </c:pt>
                <c:pt idx="38">
                  <c:v>-74</c:v>
                </c:pt>
                <c:pt idx="39">
                  <c:v>-73</c:v>
                </c:pt>
                <c:pt idx="40">
                  <c:v>-72</c:v>
                </c:pt>
                <c:pt idx="41">
                  <c:v>-71</c:v>
                </c:pt>
                <c:pt idx="42">
                  <c:v>-70</c:v>
                </c:pt>
                <c:pt idx="43">
                  <c:v>-69</c:v>
                </c:pt>
                <c:pt idx="44">
                  <c:v>-68</c:v>
                </c:pt>
                <c:pt idx="45">
                  <c:v>-67</c:v>
                </c:pt>
                <c:pt idx="46">
                  <c:v>-66</c:v>
                </c:pt>
                <c:pt idx="47">
                  <c:v>-65</c:v>
                </c:pt>
                <c:pt idx="48">
                  <c:v>-64</c:v>
                </c:pt>
                <c:pt idx="49">
                  <c:v>-63</c:v>
                </c:pt>
                <c:pt idx="50">
                  <c:v>-62</c:v>
                </c:pt>
                <c:pt idx="51">
                  <c:v>-61</c:v>
                </c:pt>
                <c:pt idx="52">
                  <c:v>-60</c:v>
                </c:pt>
                <c:pt idx="53">
                  <c:v>-59</c:v>
                </c:pt>
                <c:pt idx="54">
                  <c:v>-58</c:v>
                </c:pt>
                <c:pt idx="55">
                  <c:v>-57</c:v>
                </c:pt>
                <c:pt idx="56">
                  <c:v>-56</c:v>
                </c:pt>
                <c:pt idx="57">
                  <c:v>-55</c:v>
                </c:pt>
                <c:pt idx="58">
                  <c:v>-54</c:v>
                </c:pt>
                <c:pt idx="59">
                  <c:v>-53</c:v>
                </c:pt>
                <c:pt idx="60">
                  <c:v>-52</c:v>
                </c:pt>
                <c:pt idx="61">
                  <c:v>-51</c:v>
                </c:pt>
                <c:pt idx="62">
                  <c:v>-50</c:v>
                </c:pt>
                <c:pt idx="63">
                  <c:v>-49</c:v>
                </c:pt>
                <c:pt idx="64">
                  <c:v>-48</c:v>
                </c:pt>
                <c:pt idx="65">
                  <c:v>-47</c:v>
                </c:pt>
                <c:pt idx="66">
                  <c:v>-46</c:v>
                </c:pt>
                <c:pt idx="67">
                  <c:v>-45</c:v>
                </c:pt>
                <c:pt idx="68">
                  <c:v>-44</c:v>
                </c:pt>
                <c:pt idx="69">
                  <c:v>-43</c:v>
                </c:pt>
                <c:pt idx="70">
                  <c:v>-42</c:v>
                </c:pt>
                <c:pt idx="71">
                  <c:v>-41</c:v>
                </c:pt>
                <c:pt idx="72">
                  <c:v>-40</c:v>
                </c:pt>
                <c:pt idx="73">
                  <c:v>-39</c:v>
                </c:pt>
                <c:pt idx="74">
                  <c:v>-38</c:v>
                </c:pt>
                <c:pt idx="75">
                  <c:v>-37</c:v>
                </c:pt>
                <c:pt idx="76">
                  <c:v>-36</c:v>
                </c:pt>
                <c:pt idx="77">
                  <c:v>-35</c:v>
                </c:pt>
                <c:pt idx="78">
                  <c:v>-34</c:v>
                </c:pt>
                <c:pt idx="79">
                  <c:v>-33</c:v>
                </c:pt>
                <c:pt idx="80">
                  <c:v>-32</c:v>
                </c:pt>
                <c:pt idx="81">
                  <c:v>-31</c:v>
                </c:pt>
                <c:pt idx="82">
                  <c:v>-30</c:v>
                </c:pt>
                <c:pt idx="83">
                  <c:v>-29</c:v>
                </c:pt>
                <c:pt idx="84">
                  <c:v>-28</c:v>
                </c:pt>
                <c:pt idx="85">
                  <c:v>-27</c:v>
                </c:pt>
                <c:pt idx="86">
                  <c:v>-26</c:v>
                </c:pt>
                <c:pt idx="87">
                  <c:v>-25</c:v>
                </c:pt>
                <c:pt idx="88">
                  <c:v>-24</c:v>
                </c:pt>
                <c:pt idx="89">
                  <c:v>-23</c:v>
                </c:pt>
                <c:pt idx="90">
                  <c:v>-22</c:v>
                </c:pt>
                <c:pt idx="91">
                  <c:v>-21</c:v>
                </c:pt>
                <c:pt idx="92">
                  <c:v>-20</c:v>
                </c:pt>
                <c:pt idx="93">
                  <c:v>-19</c:v>
                </c:pt>
                <c:pt idx="94">
                  <c:v>-18</c:v>
                </c:pt>
                <c:pt idx="95">
                  <c:v>-17</c:v>
                </c:pt>
                <c:pt idx="96">
                  <c:v>-16</c:v>
                </c:pt>
                <c:pt idx="97">
                  <c:v>-15</c:v>
                </c:pt>
                <c:pt idx="98">
                  <c:v>-14</c:v>
                </c:pt>
                <c:pt idx="99">
                  <c:v>-13</c:v>
                </c:pt>
                <c:pt idx="100">
                  <c:v>-12</c:v>
                </c:pt>
                <c:pt idx="101">
                  <c:v>-11</c:v>
                </c:pt>
                <c:pt idx="102">
                  <c:v>-10</c:v>
                </c:pt>
                <c:pt idx="103">
                  <c:v>-9</c:v>
                </c:pt>
                <c:pt idx="104">
                  <c:v>-8</c:v>
                </c:pt>
                <c:pt idx="105">
                  <c:v>-7</c:v>
                </c:pt>
                <c:pt idx="106">
                  <c:v>-6</c:v>
                </c:pt>
                <c:pt idx="107">
                  <c:v>-5</c:v>
                </c:pt>
                <c:pt idx="108">
                  <c:v>-4</c:v>
                </c:pt>
                <c:pt idx="109">
                  <c:v>-3</c:v>
                </c:pt>
                <c:pt idx="110">
                  <c:v>-2</c:v>
                </c:pt>
                <c:pt idx="111">
                  <c:v>-1</c:v>
                </c:pt>
                <c:pt idx="112">
                  <c:v>0</c:v>
                </c:pt>
                <c:pt idx="113">
                  <c:v>1</c:v>
                </c:pt>
                <c:pt idx="114">
                  <c:v>2</c:v>
                </c:pt>
                <c:pt idx="115">
                  <c:v>3</c:v>
                </c:pt>
                <c:pt idx="116">
                  <c:v>4</c:v>
                </c:pt>
                <c:pt idx="117">
                  <c:v>5</c:v>
                </c:pt>
                <c:pt idx="118">
                  <c:v>6</c:v>
                </c:pt>
                <c:pt idx="119">
                  <c:v>7</c:v>
                </c:pt>
                <c:pt idx="120">
                  <c:v>8</c:v>
                </c:pt>
                <c:pt idx="121">
                  <c:v>9</c:v>
                </c:pt>
                <c:pt idx="122">
                  <c:v>10</c:v>
                </c:pt>
                <c:pt idx="123">
                  <c:v>11</c:v>
                </c:pt>
                <c:pt idx="124">
                  <c:v>12</c:v>
                </c:pt>
                <c:pt idx="125">
                  <c:v>13</c:v>
                </c:pt>
                <c:pt idx="126">
                  <c:v>14</c:v>
                </c:pt>
                <c:pt idx="127">
                  <c:v>15</c:v>
                </c:pt>
                <c:pt idx="128">
                  <c:v>16</c:v>
                </c:pt>
                <c:pt idx="129">
                  <c:v>17</c:v>
                </c:pt>
                <c:pt idx="130">
                  <c:v>18</c:v>
                </c:pt>
                <c:pt idx="131">
                  <c:v>19</c:v>
                </c:pt>
                <c:pt idx="132">
                  <c:v>20</c:v>
                </c:pt>
                <c:pt idx="133">
                  <c:v>21</c:v>
                </c:pt>
                <c:pt idx="134">
                  <c:v>22</c:v>
                </c:pt>
                <c:pt idx="135">
                  <c:v>23</c:v>
                </c:pt>
                <c:pt idx="136">
                  <c:v>24</c:v>
                </c:pt>
                <c:pt idx="137">
                  <c:v>25</c:v>
                </c:pt>
                <c:pt idx="138">
                  <c:v>26</c:v>
                </c:pt>
                <c:pt idx="139">
                  <c:v>27</c:v>
                </c:pt>
                <c:pt idx="140">
                  <c:v>28</c:v>
                </c:pt>
                <c:pt idx="141">
                  <c:v>29</c:v>
                </c:pt>
                <c:pt idx="142">
                  <c:v>30</c:v>
                </c:pt>
                <c:pt idx="143">
                  <c:v>31</c:v>
                </c:pt>
                <c:pt idx="144">
                  <c:v>32</c:v>
                </c:pt>
                <c:pt idx="145">
                  <c:v>33</c:v>
                </c:pt>
                <c:pt idx="146">
                  <c:v>34</c:v>
                </c:pt>
                <c:pt idx="147">
                  <c:v>35</c:v>
                </c:pt>
                <c:pt idx="148">
                  <c:v>36</c:v>
                </c:pt>
                <c:pt idx="149">
                  <c:v>37</c:v>
                </c:pt>
                <c:pt idx="150">
                  <c:v>38</c:v>
                </c:pt>
                <c:pt idx="151">
                  <c:v>39</c:v>
                </c:pt>
                <c:pt idx="152">
                  <c:v>40</c:v>
                </c:pt>
                <c:pt idx="153">
                  <c:v>41</c:v>
                </c:pt>
                <c:pt idx="154">
                  <c:v>42</c:v>
                </c:pt>
                <c:pt idx="155">
                  <c:v>43</c:v>
                </c:pt>
                <c:pt idx="156">
                  <c:v>44</c:v>
                </c:pt>
                <c:pt idx="157">
                  <c:v>45</c:v>
                </c:pt>
                <c:pt idx="158">
                  <c:v>46</c:v>
                </c:pt>
                <c:pt idx="159">
                  <c:v>47</c:v>
                </c:pt>
                <c:pt idx="160">
                  <c:v>48</c:v>
                </c:pt>
                <c:pt idx="161">
                  <c:v>49</c:v>
                </c:pt>
                <c:pt idx="162">
                  <c:v>50</c:v>
                </c:pt>
                <c:pt idx="163">
                  <c:v>51</c:v>
                </c:pt>
                <c:pt idx="164">
                  <c:v>52</c:v>
                </c:pt>
                <c:pt idx="165">
                  <c:v>53</c:v>
                </c:pt>
                <c:pt idx="166">
                  <c:v>54</c:v>
                </c:pt>
                <c:pt idx="167">
                  <c:v>55</c:v>
                </c:pt>
                <c:pt idx="168">
                  <c:v>56</c:v>
                </c:pt>
                <c:pt idx="169">
                  <c:v>57</c:v>
                </c:pt>
                <c:pt idx="170">
                  <c:v>58</c:v>
                </c:pt>
                <c:pt idx="171">
                  <c:v>59</c:v>
                </c:pt>
                <c:pt idx="172">
                  <c:v>60</c:v>
                </c:pt>
                <c:pt idx="173">
                  <c:v>61</c:v>
                </c:pt>
                <c:pt idx="174">
                  <c:v>62</c:v>
                </c:pt>
                <c:pt idx="175">
                  <c:v>63</c:v>
                </c:pt>
                <c:pt idx="176">
                  <c:v>64</c:v>
                </c:pt>
                <c:pt idx="177">
                  <c:v>65</c:v>
                </c:pt>
                <c:pt idx="178">
                  <c:v>66</c:v>
                </c:pt>
                <c:pt idx="179">
                  <c:v>67</c:v>
                </c:pt>
                <c:pt idx="180">
                  <c:v>68</c:v>
                </c:pt>
                <c:pt idx="181">
                  <c:v>69</c:v>
                </c:pt>
                <c:pt idx="182">
                  <c:v>70</c:v>
                </c:pt>
                <c:pt idx="183">
                  <c:v>71</c:v>
                </c:pt>
                <c:pt idx="184">
                  <c:v>72</c:v>
                </c:pt>
                <c:pt idx="185">
                  <c:v>73</c:v>
                </c:pt>
                <c:pt idx="186">
                  <c:v>74</c:v>
                </c:pt>
                <c:pt idx="187">
                  <c:v>75</c:v>
                </c:pt>
                <c:pt idx="188">
                  <c:v>76</c:v>
                </c:pt>
                <c:pt idx="189">
                  <c:v>77</c:v>
                </c:pt>
                <c:pt idx="190">
                  <c:v>78</c:v>
                </c:pt>
                <c:pt idx="191">
                  <c:v>79</c:v>
                </c:pt>
                <c:pt idx="192">
                  <c:v>80</c:v>
                </c:pt>
                <c:pt idx="193">
                  <c:v>81</c:v>
                </c:pt>
                <c:pt idx="194">
                  <c:v>82</c:v>
                </c:pt>
                <c:pt idx="195">
                  <c:v>83</c:v>
                </c:pt>
                <c:pt idx="196">
                  <c:v>84</c:v>
                </c:pt>
                <c:pt idx="197">
                  <c:v>85</c:v>
                </c:pt>
                <c:pt idx="198">
                  <c:v>86</c:v>
                </c:pt>
                <c:pt idx="199">
                  <c:v>87</c:v>
                </c:pt>
                <c:pt idx="200">
                  <c:v>88</c:v>
                </c:pt>
                <c:pt idx="201">
                  <c:v>89</c:v>
                </c:pt>
                <c:pt idx="202">
                  <c:v>90</c:v>
                </c:pt>
                <c:pt idx="203">
                  <c:v>91</c:v>
                </c:pt>
                <c:pt idx="204">
                  <c:v>92</c:v>
                </c:pt>
                <c:pt idx="205">
                  <c:v>93</c:v>
                </c:pt>
                <c:pt idx="206">
                  <c:v>94</c:v>
                </c:pt>
                <c:pt idx="207">
                  <c:v>95</c:v>
                </c:pt>
                <c:pt idx="208">
                  <c:v>96</c:v>
                </c:pt>
                <c:pt idx="209">
                  <c:v>97</c:v>
                </c:pt>
                <c:pt idx="210">
                  <c:v>98</c:v>
                </c:pt>
                <c:pt idx="211">
                  <c:v>99</c:v>
                </c:pt>
                <c:pt idx="212">
                  <c:v>100</c:v>
                </c:pt>
                <c:pt idx="213">
                  <c:v>101</c:v>
                </c:pt>
                <c:pt idx="214">
                  <c:v>102</c:v>
                </c:pt>
                <c:pt idx="215">
                  <c:v>103</c:v>
                </c:pt>
                <c:pt idx="216">
                  <c:v>104</c:v>
                </c:pt>
                <c:pt idx="217">
                  <c:v>105</c:v>
                </c:pt>
                <c:pt idx="218">
                  <c:v>106</c:v>
                </c:pt>
                <c:pt idx="219">
                  <c:v>107</c:v>
                </c:pt>
                <c:pt idx="220">
                  <c:v>108</c:v>
                </c:pt>
                <c:pt idx="221">
                  <c:v>109</c:v>
                </c:pt>
                <c:pt idx="222">
                  <c:v>110</c:v>
                </c:pt>
                <c:pt idx="223">
                  <c:v>111</c:v>
                </c:pt>
                <c:pt idx="224">
                  <c:v>112</c:v>
                </c:pt>
                <c:pt idx="225">
                  <c:v>113</c:v>
                </c:pt>
                <c:pt idx="226">
                  <c:v>114</c:v>
                </c:pt>
                <c:pt idx="227">
                  <c:v>115</c:v>
                </c:pt>
                <c:pt idx="228">
                  <c:v>116</c:v>
                </c:pt>
                <c:pt idx="229">
                  <c:v>117</c:v>
                </c:pt>
                <c:pt idx="230">
                  <c:v>118</c:v>
                </c:pt>
                <c:pt idx="231">
                  <c:v>119</c:v>
                </c:pt>
                <c:pt idx="232">
                  <c:v>120</c:v>
                </c:pt>
                <c:pt idx="233">
                  <c:v>121</c:v>
                </c:pt>
                <c:pt idx="234">
                  <c:v>122</c:v>
                </c:pt>
                <c:pt idx="235">
                  <c:v>123</c:v>
                </c:pt>
                <c:pt idx="236">
                  <c:v>124</c:v>
                </c:pt>
                <c:pt idx="237">
                  <c:v>125</c:v>
                </c:pt>
                <c:pt idx="238">
                  <c:v>126</c:v>
                </c:pt>
                <c:pt idx="239">
                  <c:v>127</c:v>
                </c:pt>
                <c:pt idx="240">
                  <c:v>128</c:v>
                </c:pt>
                <c:pt idx="241">
                  <c:v>129</c:v>
                </c:pt>
                <c:pt idx="242">
                  <c:v>130</c:v>
                </c:pt>
                <c:pt idx="243">
                  <c:v>131</c:v>
                </c:pt>
                <c:pt idx="244">
                  <c:v>132</c:v>
                </c:pt>
                <c:pt idx="245">
                  <c:v>133</c:v>
                </c:pt>
                <c:pt idx="246">
                  <c:v>134</c:v>
                </c:pt>
                <c:pt idx="247">
                  <c:v>135</c:v>
                </c:pt>
                <c:pt idx="248">
                  <c:v>136</c:v>
                </c:pt>
                <c:pt idx="249">
                  <c:v>137</c:v>
                </c:pt>
                <c:pt idx="250">
                  <c:v>138</c:v>
                </c:pt>
                <c:pt idx="251">
                  <c:v>139</c:v>
                </c:pt>
                <c:pt idx="252">
                  <c:v>140</c:v>
                </c:pt>
                <c:pt idx="253">
                  <c:v>141</c:v>
                </c:pt>
                <c:pt idx="254">
                  <c:v>142</c:v>
                </c:pt>
                <c:pt idx="255">
                  <c:v>143</c:v>
                </c:pt>
                <c:pt idx="256">
                  <c:v>144</c:v>
                </c:pt>
                <c:pt idx="257">
                  <c:v>145</c:v>
                </c:pt>
                <c:pt idx="258">
                  <c:v>146</c:v>
                </c:pt>
                <c:pt idx="259">
                  <c:v>147</c:v>
                </c:pt>
                <c:pt idx="260">
                  <c:v>148</c:v>
                </c:pt>
                <c:pt idx="261">
                  <c:v>149</c:v>
                </c:pt>
                <c:pt idx="262">
                  <c:v>150</c:v>
                </c:pt>
                <c:pt idx="263">
                  <c:v>151</c:v>
                </c:pt>
                <c:pt idx="264">
                  <c:v>152</c:v>
                </c:pt>
                <c:pt idx="265">
                  <c:v>153</c:v>
                </c:pt>
                <c:pt idx="266">
                  <c:v>154</c:v>
                </c:pt>
                <c:pt idx="267">
                  <c:v>155</c:v>
                </c:pt>
                <c:pt idx="268">
                  <c:v>156</c:v>
                </c:pt>
                <c:pt idx="269">
                  <c:v>157</c:v>
                </c:pt>
                <c:pt idx="270">
                  <c:v>158</c:v>
                </c:pt>
                <c:pt idx="271">
                  <c:v>159</c:v>
                </c:pt>
                <c:pt idx="272">
                  <c:v>160</c:v>
                </c:pt>
                <c:pt idx="273">
                  <c:v>161</c:v>
                </c:pt>
                <c:pt idx="274">
                  <c:v>162</c:v>
                </c:pt>
                <c:pt idx="275">
                  <c:v>163</c:v>
                </c:pt>
                <c:pt idx="276">
                  <c:v>164</c:v>
                </c:pt>
                <c:pt idx="277">
                  <c:v>165</c:v>
                </c:pt>
                <c:pt idx="278">
                  <c:v>166</c:v>
                </c:pt>
                <c:pt idx="279">
                  <c:v>167</c:v>
                </c:pt>
                <c:pt idx="280">
                  <c:v>168</c:v>
                </c:pt>
                <c:pt idx="281">
                  <c:v>169</c:v>
                </c:pt>
                <c:pt idx="282">
                  <c:v>170</c:v>
                </c:pt>
                <c:pt idx="283">
                  <c:v>171</c:v>
                </c:pt>
                <c:pt idx="284">
                  <c:v>172</c:v>
                </c:pt>
                <c:pt idx="285">
                  <c:v>173</c:v>
                </c:pt>
                <c:pt idx="286">
                  <c:v>174</c:v>
                </c:pt>
                <c:pt idx="287">
                  <c:v>175</c:v>
                </c:pt>
                <c:pt idx="288">
                  <c:v>176</c:v>
                </c:pt>
                <c:pt idx="289">
                  <c:v>177</c:v>
                </c:pt>
                <c:pt idx="290">
                  <c:v>178</c:v>
                </c:pt>
                <c:pt idx="291">
                  <c:v>179</c:v>
                </c:pt>
                <c:pt idx="292">
                  <c:v>180</c:v>
                </c:pt>
                <c:pt idx="293">
                  <c:v>181</c:v>
                </c:pt>
                <c:pt idx="294">
                  <c:v>182</c:v>
                </c:pt>
                <c:pt idx="295">
                  <c:v>183</c:v>
                </c:pt>
                <c:pt idx="296">
                  <c:v>184</c:v>
                </c:pt>
                <c:pt idx="297">
                  <c:v>185</c:v>
                </c:pt>
                <c:pt idx="298">
                  <c:v>186</c:v>
                </c:pt>
                <c:pt idx="299">
                  <c:v>187</c:v>
                </c:pt>
                <c:pt idx="300">
                  <c:v>188</c:v>
                </c:pt>
                <c:pt idx="301">
                  <c:v>189</c:v>
                </c:pt>
                <c:pt idx="302">
                  <c:v>190</c:v>
                </c:pt>
                <c:pt idx="303">
                  <c:v>191</c:v>
                </c:pt>
                <c:pt idx="304">
                  <c:v>192</c:v>
                </c:pt>
                <c:pt idx="305">
                  <c:v>193</c:v>
                </c:pt>
                <c:pt idx="306">
                  <c:v>194</c:v>
                </c:pt>
                <c:pt idx="307">
                  <c:v>195</c:v>
                </c:pt>
                <c:pt idx="308">
                  <c:v>196</c:v>
                </c:pt>
                <c:pt idx="309">
                  <c:v>197</c:v>
                </c:pt>
                <c:pt idx="310">
                  <c:v>198</c:v>
                </c:pt>
                <c:pt idx="311">
                  <c:v>199</c:v>
                </c:pt>
                <c:pt idx="312">
                  <c:v>200</c:v>
                </c:pt>
                <c:pt idx="313">
                  <c:v>201</c:v>
                </c:pt>
                <c:pt idx="314">
                  <c:v>202</c:v>
                </c:pt>
                <c:pt idx="315">
                  <c:v>203</c:v>
                </c:pt>
                <c:pt idx="316">
                  <c:v>204</c:v>
                </c:pt>
                <c:pt idx="317">
                  <c:v>205</c:v>
                </c:pt>
                <c:pt idx="318">
                  <c:v>206</c:v>
                </c:pt>
                <c:pt idx="319">
                  <c:v>207</c:v>
                </c:pt>
                <c:pt idx="320">
                  <c:v>208</c:v>
                </c:pt>
                <c:pt idx="321">
                  <c:v>209</c:v>
                </c:pt>
                <c:pt idx="322">
                  <c:v>210</c:v>
                </c:pt>
                <c:pt idx="323">
                  <c:v>211</c:v>
                </c:pt>
                <c:pt idx="324">
                  <c:v>212</c:v>
                </c:pt>
                <c:pt idx="325">
                  <c:v>213</c:v>
                </c:pt>
                <c:pt idx="326">
                  <c:v>214</c:v>
                </c:pt>
                <c:pt idx="327">
                  <c:v>215</c:v>
                </c:pt>
                <c:pt idx="328">
                  <c:v>216</c:v>
                </c:pt>
                <c:pt idx="329">
                  <c:v>217</c:v>
                </c:pt>
                <c:pt idx="330">
                  <c:v>218</c:v>
                </c:pt>
                <c:pt idx="331">
                  <c:v>219</c:v>
                </c:pt>
                <c:pt idx="332">
                  <c:v>220</c:v>
                </c:pt>
                <c:pt idx="333">
                  <c:v>221</c:v>
                </c:pt>
                <c:pt idx="334">
                  <c:v>222</c:v>
                </c:pt>
                <c:pt idx="335">
                  <c:v>223</c:v>
                </c:pt>
                <c:pt idx="336">
                  <c:v>224</c:v>
                </c:pt>
                <c:pt idx="337">
                  <c:v>225</c:v>
                </c:pt>
                <c:pt idx="338">
                  <c:v>226</c:v>
                </c:pt>
                <c:pt idx="339">
                  <c:v>227</c:v>
                </c:pt>
                <c:pt idx="340">
                  <c:v>228</c:v>
                </c:pt>
                <c:pt idx="341">
                  <c:v>229</c:v>
                </c:pt>
                <c:pt idx="342">
                  <c:v>230</c:v>
                </c:pt>
                <c:pt idx="343">
                  <c:v>231</c:v>
                </c:pt>
                <c:pt idx="344">
                  <c:v>232</c:v>
                </c:pt>
                <c:pt idx="345">
                  <c:v>233</c:v>
                </c:pt>
                <c:pt idx="346">
                  <c:v>234</c:v>
                </c:pt>
                <c:pt idx="347">
                  <c:v>235</c:v>
                </c:pt>
                <c:pt idx="348">
                  <c:v>236</c:v>
                </c:pt>
                <c:pt idx="349">
                  <c:v>237</c:v>
                </c:pt>
                <c:pt idx="350">
                  <c:v>238</c:v>
                </c:pt>
                <c:pt idx="351">
                  <c:v>239</c:v>
                </c:pt>
                <c:pt idx="352">
                  <c:v>240</c:v>
                </c:pt>
                <c:pt idx="353">
                  <c:v>241</c:v>
                </c:pt>
                <c:pt idx="354">
                  <c:v>242</c:v>
                </c:pt>
                <c:pt idx="355">
                  <c:v>243</c:v>
                </c:pt>
                <c:pt idx="356">
                  <c:v>244</c:v>
                </c:pt>
                <c:pt idx="357">
                  <c:v>245</c:v>
                </c:pt>
                <c:pt idx="358">
                  <c:v>246</c:v>
                </c:pt>
                <c:pt idx="359">
                  <c:v>247</c:v>
                </c:pt>
                <c:pt idx="360">
                  <c:v>248</c:v>
                </c:pt>
                <c:pt idx="361">
                  <c:v>249</c:v>
                </c:pt>
                <c:pt idx="362">
                  <c:v>250</c:v>
                </c:pt>
                <c:pt idx="363">
                  <c:v>251</c:v>
                </c:pt>
                <c:pt idx="364">
                  <c:v>252</c:v>
                </c:pt>
              </c:numCache>
            </c:numRef>
          </c:xVal>
          <c:yVal>
            <c:numRef>
              <c:f>'Extended Data'!$M$3:$M$367</c:f>
              <c:numCache>
                <c:formatCode>0.00</c:formatCode>
                <c:ptCount val="365"/>
                <c:pt idx="0">
                  <c:v>11.183333333333334</c:v>
                </c:pt>
                <c:pt idx="1">
                  <c:v>11.216666666666669</c:v>
                </c:pt>
                <c:pt idx="2">
                  <c:v>11.283333333333333</c:v>
                </c:pt>
                <c:pt idx="3">
                  <c:v>11.333333333333332</c:v>
                </c:pt>
                <c:pt idx="4">
                  <c:v>11.383333333333336</c:v>
                </c:pt>
                <c:pt idx="5">
                  <c:v>11.433333333333334</c:v>
                </c:pt>
                <c:pt idx="6">
                  <c:v>11.483333333333333</c:v>
                </c:pt>
                <c:pt idx="7">
                  <c:v>11.533333333333335</c:v>
                </c:pt>
                <c:pt idx="8">
                  <c:v>11.599999999999998</c:v>
                </c:pt>
                <c:pt idx="9">
                  <c:v>11.649999999999999</c:v>
                </c:pt>
                <c:pt idx="10">
                  <c:v>11.700000000000001</c:v>
                </c:pt>
                <c:pt idx="11">
                  <c:v>11.733333333333334</c:v>
                </c:pt>
                <c:pt idx="12">
                  <c:v>11.8</c:v>
                </c:pt>
                <c:pt idx="13">
                  <c:v>11.850000000000001</c:v>
                </c:pt>
                <c:pt idx="14">
                  <c:v>11.9</c:v>
                </c:pt>
                <c:pt idx="15">
                  <c:v>11.966666666666667</c:v>
                </c:pt>
                <c:pt idx="16">
                  <c:v>12.016666666666669</c:v>
                </c:pt>
                <c:pt idx="17">
                  <c:v>12.066666666666666</c:v>
                </c:pt>
                <c:pt idx="18">
                  <c:v>12.116666666666669</c:v>
                </c:pt>
                <c:pt idx="19">
                  <c:v>12.166666666666666</c:v>
                </c:pt>
                <c:pt idx="20">
                  <c:v>12.216666666666669</c:v>
                </c:pt>
                <c:pt idx="21">
                  <c:v>12.266666666666666</c:v>
                </c:pt>
                <c:pt idx="22">
                  <c:v>12.333333333333332</c:v>
                </c:pt>
                <c:pt idx="23">
                  <c:v>12.383333333333335</c:v>
                </c:pt>
                <c:pt idx="24">
                  <c:v>12.433333333333337</c:v>
                </c:pt>
                <c:pt idx="25">
                  <c:v>12.483333333333334</c:v>
                </c:pt>
                <c:pt idx="26">
                  <c:v>12.533333333333331</c:v>
                </c:pt>
                <c:pt idx="27">
                  <c:v>12.583333333333334</c:v>
                </c:pt>
                <c:pt idx="28">
                  <c:v>12.633333333333331</c:v>
                </c:pt>
                <c:pt idx="29">
                  <c:v>12.699999999999998</c:v>
                </c:pt>
                <c:pt idx="30">
                  <c:v>12.75</c:v>
                </c:pt>
                <c:pt idx="31">
                  <c:v>12.8</c:v>
                </c:pt>
                <c:pt idx="32">
                  <c:v>12.85</c:v>
                </c:pt>
                <c:pt idx="33">
                  <c:v>12.900000000000002</c:v>
                </c:pt>
                <c:pt idx="34">
                  <c:v>12.95</c:v>
                </c:pt>
                <c:pt idx="35">
                  <c:v>13</c:v>
                </c:pt>
                <c:pt idx="36">
                  <c:v>13.05</c:v>
                </c:pt>
                <c:pt idx="37">
                  <c:v>13.116666666666665</c:v>
                </c:pt>
                <c:pt idx="38">
                  <c:v>13.166666666666664</c:v>
                </c:pt>
                <c:pt idx="39">
                  <c:v>13.200000000000001</c:v>
                </c:pt>
                <c:pt idx="40">
                  <c:v>13.25</c:v>
                </c:pt>
                <c:pt idx="41">
                  <c:v>13.316666666666665</c:v>
                </c:pt>
                <c:pt idx="42">
                  <c:v>13.366666666666667</c:v>
                </c:pt>
                <c:pt idx="43">
                  <c:v>13.41666666666667</c:v>
                </c:pt>
                <c:pt idx="44">
                  <c:v>13.466666666666667</c:v>
                </c:pt>
                <c:pt idx="45">
                  <c:v>13.516666666666669</c:v>
                </c:pt>
                <c:pt idx="46">
                  <c:v>13.566666666666666</c:v>
                </c:pt>
                <c:pt idx="47">
                  <c:v>13.616666666666664</c:v>
                </c:pt>
                <c:pt idx="48">
                  <c:v>13.666666666666666</c:v>
                </c:pt>
                <c:pt idx="49">
                  <c:v>13.716666666666669</c:v>
                </c:pt>
                <c:pt idx="50">
                  <c:v>13.766666666666666</c:v>
                </c:pt>
                <c:pt idx="51">
                  <c:v>13.799999999999999</c:v>
                </c:pt>
                <c:pt idx="52">
                  <c:v>13.866666666666665</c:v>
                </c:pt>
                <c:pt idx="53">
                  <c:v>13.916666666666663</c:v>
                </c:pt>
                <c:pt idx="54">
                  <c:v>13.950000000000001</c:v>
                </c:pt>
                <c:pt idx="55">
                  <c:v>13.999999999999998</c:v>
                </c:pt>
                <c:pt idx="56">
                  <c:v>14.049999999999995</c:v>
                </c:pt>
                <c:pt idx="57">
                  <c:v>14.099999999999998</c:v>
                </c:pt>
                <c:pt idx="58">
                  <c:v>14.15</c:v>
                </c:pt>
                <c:pt idx="59">
                  <c:v>14.183333333333334</c:v>
                </c:pt>
                <c:pt idx="60">
                  <c:v>14.25</c:v>
                </c:pt>
                <c:pt idx="61">
                  <c:v>14.283333333333333</c:v>
                </c:pt>
                <c:pt idx="62">
                  <c:v>14.316666666666666</c:v>
                </c:pt>
                <c:pt idx="63">
                  <c:v>14.366666666666669</c:v>
                </c:pt>
                <c:pt idx="64">
                  <c:v>14.416666666666666</c:v>
                </c:pt>
                <c:pt idx="65">
                  <c:v>14.466666666666665</c:v>
                </c:pt>
                <c:pt idx="66">
                  <c:v>14.500000000000002</c:v>
                </c:pt>
                <c:pt idx="67">
                  <c:v>14.533333333333331</c:v>
                </c:pt>
                <c:pt idx="68">
                  <c:v>14.583333333333332</c:v>
                </c:pt>
                <c:pt idx="69">
                  <c:v>14.633333333333335</c:v>
                </c:pt>
                <c:pt idx="70">
                  <c:v>14.666666666666664</c:v>
                </c:pt>
                <c:pt idx="71">
                  <c:v>14.716666666666665</c:v>
                </c:pt>
                <c:pt idx="72">
                  <c:v>14.75</c:v>
                </c:pt>
                <c:pt idx="73">
                  <c:v>14.783333333333335</c:v>
                </c:pt>
                <c:pt idx="74">
                  <c:v>14.833333333333332</c:v>
                </c:pt>
                <c:pt idx="75">
                  <c:v>14.866666666666667</c:v>
                </c:pt>
                <c:pt idx="76">
                  <c:v>14.9</c:v>
                </c:pt>
                <c:pt idx="77">
                  <c:v>14.93333333333333</c:v>
                </c:pt>
                <c:pt idx="78">
                  <c:v>14.983333333333331</c:v>
                </c:pt>
                <c:pt idx="79">
                  <c:v>15.016666666666666</c:v>
                </c:pt>
                <c:pt idx="80">
                  <c:v>15.050000000000002</c:v>
                </c:pt>
                <c:pt idx="81">
                  <c:v>15.066666666666666</c:v>
                </c:pt>
                <c:pt idx="82">
                  <c:v>15.099999999999998</c:v>
                </c:pt>
                <c:pt idx="83">
                  <c:v>15.133333333333336</c:v>
                </c:pt>
                <c:pt idx="84">
                  <c:v>15.166666666666668</c:v>
                </c:pt>
                <c:pt idx="85">
                  <c:v>15.2</c:v>
                </c:pt>
                <c:pt idx="86">
                  <c:v>15.233333333333334</c:v>
                </c:pt>
                <c:pt idx="87">
                  <c:v>15.250000000000002</c:v>
                </c:pt>
                <c:pt idx="88">
                  <c:v>15.283333333333335</c:v>
                </c:pt>
                <c:pt idx="89">
                  <c:v>15.316666666666666</c:v>
                </c:pt>
                <c:pt idx="90">
                  <c:v>15.333333333333336</c:v>
                </c:pt>
                <c:pt idx="91">
                  <c:v>15.366666666666667</c:v>
                </c:pt>
                <c:pt idx="92">
                  <c:v>15.400000000000002</c:v>
                </c:pt>
                <c:pt idx="93">
                  <c:v>15.416666666666664</c:v>
                </c:pt>
                <c:pt idx="94">
                  <c:v>15.433333333333332</c:v>
                </c:pt>
                <c:pt idx="95">
                  <c:v>15.450000000000001</c:v>
                </c:pt>
                <c:pt idx="96">
                  <c:v>15.466666666666669</c:v>
                </c:pt>
                <c:pt idx="97">
                  <c:v>15.5</c:v>
                </c:pt>
                <c:pt idx="98">
                  <c:v>15.5</c:v>
                </c:pt>
                <c:pt idx="99">
                  <c:v>15.516666666666666</c:v>
                </c:pt>
                <c:pt idx="100">
                  <c:v>15.55</c:v>
                </c:pt>
                <c:pt idx="101">
                  <c:v>15.55</c:v>
                </c:pt>
                <c:pt idx="102">
                  <c:v>15.566666666666666</c:v>
                </c:pt>
                <c:pt idx="103">
                  <c:v>15.566666666666666</c:v>
                </c:pt>
                <c:pt idx="104">
                  <c:v>15.583333333333334</c:v>
                </c:pt>
                <c:pt idx="105">
                  <c:v>15.583333333333334</c:v>
                </c:pt>
                <c:pt idx="106">
                  <c:v>15.600000000000003</c:v>
                </c:pt>
                <c:pt idx="107">
                  <c:v>15.600000000000003</c:v>
                </c:pt>
                <c:pt idx="108">
                  <c:v>15.600000000000003</c:v>
                </c:pt>
                <c:pt idx="109">
                  <c:v>15.616666666666667</c:v>
                </c:pt>
                <c:pt idx="110">
                  <c:v>15.616666666666667</c:v>
                </c:pt>
                <c:pt idx="111">
                  <c:v>15.616666666666667</c:v>
                </c:pt>
                <c:pt idx="112">
                  <c:v>15.616666666666667</c:v>
                </c:pt>
                <c:pt idx="113">
                  <c:v>15.616666666666667</c:v>
                </c:pt>
                <c:pt idx="114">
                  <c:v>15.616666666666667</c:v>
                </c:pt>
                <c:pt idx="115">
                  <c:v>15.616666666666667</c:v>
                </c:pt>
                <c:pt idx="116">
                  <c:v>15.616666666666667</c:v>
                </c:pt>
                <c:pt idx="117">
                  <c:v>15.600000000000001</c:v>
                </c:pt>
                <c:pt idx="118">
                  <c:v>15.600000000000001</c:v>
                </c:pt>
                <c:pt idx="119">
                  <c:v>15.583333333333334</c:v>
                </c:pt>
                <c:pt idx="120">
                  <c:v>15.583333333333334</c:v>
                </c:pt>
                <c:pt idx="121">
                  <c:v>15.566666666666666</c:v>
                </c:pt>
                <c:pt idx="122">
                  <c:v>15.55</c:v>
                </c:pt>
                <c:pt idx="123">
                  <c:v>15.533333333333335</c:v>
                </c:pt>
                <c:pt idx="124">
                  <c:v>15.533333333333335</c:v>
                </c:pt>
                <c:pt idx="125">
                  <c:v>15.516666666666667</c:v>
                </c:pt>
                <c:pt idx="126">
                  <c:v>15.483333333333338</c:v>
                </c:pt>
                <c:pt idx="127">
                  <c:v>15.483333333333338</c:v>
                </c:pt>
                <c:pt idx="128">
                  <c:v>15.450000000000001</c:v>
                </c:pt>
                <c:pt idx="129">
                  <c:v>15.433333333333334</c:v>
                </c:pt>
                <c:pt idx="130">
                  <c:v>15.400000000000002</c:v>
                </c:pt>
                <c:pt idx="131">
                  <c:v>15.383333333333333</c:v>
                </c:pt>
                <c:pt idx="132">
                  <c:v>15.366666666666665</c:v>
                </c:pt>
                <c:pt idx="133">
                  <c:v>15.350000000000001</c:v>
                </c:pt>
                <c:pt idx="134">
                  <c:v>15.316666666666663</c:v>
                </c:pt>
                <c:pt idx="135">
                  <c:v>15.283333333333331</c:v>
                </c:pt>
                <c:pt idx="136">
                  <c:v>15.266666666666666</c:v>
                </c:pt>
                <c:pt idx="137">
                  <c:v>15.233333333333333</c:v>
                </c:pt>
                <c:pt idx="138">
                  <c:v>15.2</c:v>
                </c:pt>
                <c:pt idx="139">
                  <c:v>15.166666666666664</c:v>
                </c:pt>
                <c:pt idx="140">
                  <c:v>15.133333333333333</c:v>
                </c:pt>
                <c:pt idx="141">
                  <c:v>15.116666666666667</c:v>
                </c:pt>
                <c:pt idx="142">
                  <c:v>15.083333333333332</c:v>
                </c:pt>
                <c:pt idx="143">
                  <c:v>15.05</c:v>
                </c:pt>
                <c:pt idx="144">
                  <c:v>15.016666666666664</c:v>
                </c:pt>
                <c:pt idx="145">
                  <c:v>14.983333333333334</c:v>
                </c:pt>
                <c:pt idx="146">
                  <c:v>14.95</c:v>
                </c:pt>
                <c:pt idx="147">
                  <c:v>14.899999999999999</c:v>
                </c:pt>
                <c:pt idx="148">
                  <c:v>14.866666666666667</c:v>
                </c:pt>
                <c:pt idx="149">
                  <c:v>14.833333333333334</c:v>
                </c:pt>
                <c:pt idx="150">
                  <c:v>14.799999999999997</c:v>
                </c:pt>
                <c:pt idx="151">
                  <c:v>14.766666666666666</c:v>
                </c:pt>
                <c:pt idx="152">
                  <c:v>14.716666666666669</c:v>
                </c:pt>
                <c:pt idx="153">
                  <c:v>14.666666666666664</c:v>
                </c:pt>
                <c:pt idx="154">
                  <c:v>14.633333333333333</c:v>
                </c:pt>
                <c:pt idx="155">
                  <c:v>14.600000000000001</c:v>
                </c:pt>
                <c:pt idx="156">
                  <c:v>14.549999999999999</c:v>
                </c:pt>
                <c:pt idx="157">
                  <c:v>14.516666666666666</c:v>
                </c:pt>
                <c:pt idx="158">
                  <c:v>14.483333333333334</c:v>
                </c:pt>
                <c:pt idx="159">
                  <c:v>14.416666666666666</c:v>
                </c:pt>
                <c:pt idx="160">
                  <c:v>14.383333333333333</c:v>
                </c:pt>
                <c:pt idx="161">
                  <c:v>14.33333333333333</c:v>
                </c:pt>
                <c:pt idx="162">
                  <c:v>14.299999999999997</c:v>
                </c:pt>
                <c:pt idx="163">
                  <c:v>14.25</c:v>
                </c:pt>
                <c:pt idx="164">
                  <c:v>14.216666666666667</c:v>
                </c:pt>
                <c:pt idx="165">
                  <c:v>14.15</c:v>
                </c:pt>
                <c:pt idx="166">
                  <c:v>14.116666666666667</c:v>
                </c:pt>
                <c:pt idx="167">
                  <c:v>14.066666666666665</c:v>
                </c:pt>
                <c:pt idx="168">
                  <c:v>14.016666666666667</c:v>
                </c:pt>
                <c:pt idx="169">
                  <c:v>13.983333333333334</c:v>
                </c:pt>
                <c:pt idx="170">
                  <c:v>13.916666666666668</c:v>
                </c:pt>
                <c:pt idx="171">
                  <c:v>13.866666666666665</c:v>
                </c:pt>
                <c:pt idx="172">
                  <c:v>13.833333333333332</c:v>
                </c:pt>
                <c:pt idx="173">
                  <c:v>13.78333333333333</c:v>
                </c:pt>
                <c:pt idx="174">
                  <c:v>13.733333333333333</c:v>
                </c:pt>
                <c:pt idx="175">
                  <c:v>13.683333333333335</c:v>
                </c:pt>
                <c:pt idx="176">
                  <c:v>13.633333333333333</c:v>
                </c:pt>
                <c:pt idx="177">
                  <c:v>13.583333333333336</c:v>
                </c:pt>
                <c:pt idx="178">
                  <c:v>13.533333333333333</c:v>
                </c:pt>
                <c:pt idx="179">
                  <c:v>13.5</c:v>
                </c:pt>
                <c:pt idx="180">
                  <c:v>13.433333333333334</c:v>
                </c:pt>
                <c:pt idx="181">
                  <c:v>13.383333333333336</c:v>
                </c:pt>
                <c:pt idx="182">
                  <c:v>13.333333333333334</c:v>
                </c:pt>
                <c:pt idx="183">
                  <c:v>13.283333333333337</c:v>
                </c:pt>
                <c:pt idx="184">
                  <c:v>13.249999999999998</c:v>
                </c:pt>
                <c:pt idx="185">
                  <c:v>13.200000000000001</c:v>
                </c:pt>
                <c:pt idx="186">
                  <c:v>13.133333333333335</c:v>
                </c:pt>
                <c:pt idx="187">
                  <c:v>13.083333333333336</c:v>
                </c:pt>
                <c:pt idx="188">
                  <c:v>13.033333333333331</c:v>
                </c:pt>
                <c:pt idx="189">
                  <c:v>12.983333333333334</c:v>
                </c:pt>
                <c:pt idx="190">
                  <c:v>12.933333333333334</c:v>
                </c:pt>
                <c:pt idx="191">
                  <c:v>12.883333333333333</c:v>
                </c:pt>
                <c:pt idx="192">
                  <c:v>12.833333333333332</c:v>
                </c:pt>
                <c:pt idx="193">
                  <c:v>12.783333333333333</c:v>
                </c:pt>
                <c:pt idx="194">
                  <c:v>12.733333333333334</c:v>
                </c:pt>
                <c:pt idx="195">
                  <c:v>12.683333333333334</c:v>
                </c:pt>
                <c:pt idx="196">
                  <c:v>12.616666666666667</c:v>
                </c:pt>
                <c:pt idx="197">
                  <c:v>12.566666666666666</c:v>
                </c:pt>
                <c:pt idx="198">
                  <c:v>12.516666666666667</c:v>
                </c:pt>
                <c:pt idx="199">
                  <c:v>12.466666666666669</c:v>
                </c:pt>
                <c:pt idx="200">
                  <c:v>12.433333333333332</c:v>
                </c:pt>
                <c:pt idx="201">
                  <c:v>12.366666666666665</c:v>
                </c:pt>
                <c:pt idx="202">
                  <c:v>12.316666666666663</c:v>
                </c:pt>
                <c:pt idx="203">
                  <c:v>12.266666666666666</c:v>
                </c:pt>
                <c:pt idx="204">
                  <c:v>12.216666666666663</c:v>
                </c:pt>
                <c:pt idx="205">
                  <c:v>12.166666666666666</c:v>
                </c:pt>
                <c:pt idx="206">
                  <c:v>12.1</c:v>
                </c:pt>
                <c:pt idx="207">
                  <c:v>12.050000000000002</c:v>
                </c:pt>
                <c:pt idx="208">
                  <c:v>11.999999999999998</c:v>
                </c:pt>
                <c:pt idx="209">
                  <c:v>11.950000000000001</c:v>
                </c:pt>
                <c:pt idx="210">
                  <c:v>11.916666666666666</c:v>
                </c:pt>
                <c:pt idx="211">
                  <c:v>11.850000000000001</c:v>
                </c:pt>
                <c:pt idx="212">
                  <c:v>11.799999999999999</c:v>
                </c:pt>
                <c:pt idx="213">
                  <c:v>11.750000000000002</c:v>
                </c:pt>
                <c:pt idx="214">
                  <c:v>11.7</c:v>
                </c:pt>
                <c:pt idx="215">
                  <c:v>11.633333333333336</c:v>
                </c:pt>
                <c:pt idx="216">
                  <c:v>11.583333333333334</c:v>
                </c:pt>
                <c:pt idx="217">
                  <c:v>11.533333333333337</c:v>
                </c:pt>
                <c:pt idx="218">
                  <c:v>11.5</c:v>
                </c:pt>
                <c:pt idx="219">
                  <c:v>11.433333333333334</c:v>
                </c:pt>
                <c:pt idx="220">
                  <c:v>11.383333333333335</c:v>
                </c:pt>
                <c:pt idx="221">
                  <c:v>11.333333333333334</c:v>
                </c:pt>
                <c:pt idx="222">
                  <c:v>11.283333333333335</c:v>
                </c:pt>
                <c:pt idx="223">
                  <c:v>11.216666666666667</c:v>
                </c:pt>
                <c:pt idx="224">
                  <c:v>11.18333333333333</c:v>
                </c:pt>
                <c:pt idx="225">
                  <c:v>11.133333333333333</c:v>
                </c:pt>
                <c:pt idx="226">
                  <c:v>11.083333333333332</c:v>
                </c:pt>
                <c:pt idx="227">
                  <c:v>11.016666666666667</c:v>
                </c:pt>
                <c:pt idx="228">
                  <c:v>10.983333333333331</c:v>
                </c:pt>
                <c:pt idx="229">
                  <c:v>10.933333333333334</c:v>
                </c:pt>
                <c:pt idx="230">
                  <c:v>10.866666666666665</c:v>
                </c:pt>
                <c:pt idx="231">
                  <c:v>10.833333333333332</c:v>
                </c:pt>
                <c:pt idx="232">
                  <c:v>10.783333333333335</c:v>
                </c:pt>
                <c:pt idx="233">
                  <c:v>10.716666666666665</c:v>
                </c:pt>
                <c:pt idx="234">
                  <c:v>10.683333333333334</c:v>
                </c:pt>
                <c:pt idx="235">
                  <c:v>10.633333333333333</c:v>
                </c:pt>
                <c:pt idx="236">
                  <c:v>10.566666666666668</c:v>
                </c:pt>
                <c:pt idx="237">
                  <c:v>10.533333333333331</c:v>
                </c:pt>
                <c:pt idx="238">
                  <c:v>10.483333333333333</c:v>
                </c:pt>
                <c:pt idx="239">
                  <c:v>10.433333333333335</c:v>
                </c:pt>
                <c:pt idx="240">
                  <c:v>10.383333333333333</c:v>
                </c:pt>
                <c:pt idx="241">
                  <c:v>10.35</c:v>
                </c:pt>
                <c:pt idx="242">
                  <c:v>10.283333333333333</c:v>
                </c:pt>
                <c:pt idx="243">
                  <c:v>10.25</c:v>
                </c:pt>
                <c:pt idx="244">
                  <c:v>10.200000000000003</c:v>
                </c:pt>
                <c:pt idx="245">
                  <c:v>10.149999999999997</c:v>
                </c:pt>
                <c:pt idx="246">
                  <c:v>10.100000000000001</c:v>
                </c:pt>
                <c:pt idx="247">
                  <c:v>10.049999999999997</c:v>
                </c:pt>
                <c:pt idx="248">
                  <c:v>10.016666666666664</c:v>
                </c:pt>
                <c:pt idx="249">
                  <c:v>9.9666666666666668</c:v>
                </c:pt>
                <c:pt idx="250">
                  <c:v>9.9166666666666643</c:v>
                </c:pt>
                <c:pt idx="251">
                  <c:v>9.8833333333333311</c:v>
                </c:pt>
                <c:pt idx="252">
                  <c:v>9.8500000000000014</c:v>
                </c:pt>
                <c:pt idx="253">
                  <c:v>9.7833333333333314</c:v>
                </c:pt>
                <c:pt idx="254">
                  <c:v>9.7499999999999982</c:v>
                </c:pt>
                <c:pt idx="255">
                  <c:v>9.7000000000000011</c:v>
                </c:pt>
                <c:pt idx="256">
                  <c:v>9.6666666666666679</c:v>
                </c:pt>
                <c:pt idx="257">
                  <c:v>9.6333333333333329</c:v>
                </c:pt>
                <c:pt idx="258">
                  <c:v>9.5833333333333321</c:v>
                </c:pt>
                <c:pt idx="259">
                  <c:v>9.5500000000000025</c:v>
                </c:pt>
                <c:pt idx="260">
                  <c:v>9.5166666666666657</c:v>
                </c:pt>
                <c:pt idx="261">
                  <c:v>9.4666666666666668</c:v>
                </c:pt>
                <c:pt idx="262">
                  <c:v>9.4333333333333336</c:v>
                </c:pt>
                <c:pt idx="263">
                  <c:v>9.4000000000000021</c:v>
                </c:pt>
                <c:pt idx="264">
                  <c:v>9.35</c:v>
                </c:pt>
                <c:pt idx="265">
                  <c:v>9.3333333333333339</c:v>
                </c:pt>
                <c:pt idx="266">
                  <c:v>9.3000000000000007</c:v>
                </c:pt>
                <c:pt idx="267">
                  <c:v>9.25</c:v>
                </c:pt>
                <c:pt idx="268">
                  <c:v>9.2166666666666686</c:v>
                </c:pt>
                <c:pt idx="269">
                  <c:v>9.2000000000000028</c:v>
                </c:pt>
                <c:pt idx="270">
                  <c:v>9.1666666666666661</c:v>
                </c:pt>
                <c:pt idx="271">
                  <c:v>9.1333333333333329</c:v>
                </c:pt>
                <c:pt idx="272">
                  <c:v>9.1</c:v>
                </c:pt>
                <c:pt idx="273">
                  <c:v>9.0833333333333321</c:v>
                </c:pt>
                <c:pt idx="274">
                  <c:v>9.0500000000000007</c:v>
                </c:pt>
                <c:pt idx="275">
                  <c:v>9.0333333333333332</c:v>
                </c:pt>
                <c:pt idx="276">
                  <c:v>9.0000000000000036</c:v>
                </c:pt>
                <c:pt idx="277">
                  <c:v>8.9666666666666686</c:v>
                </c:pt>
                <c:pt idx="278">
                  <c:v>8.9500000000000028</c:v>
                </c:pt>
                <c:pt idx="279">
                  <c:v>8.9333333333333371</c:v>
                </c:pt>
                <c:pt idx="280">
                  <c:v>8.9166666666666679</c:v>
                </c:pt>
                <c:pt idx="281">
                  <c:v>8.8833333333333329</c:v>
                </c:pt>
                <c:pt idx="282">
                  <c:v>8.8666666666666654</c:v>
                </c:pt>
                <c:pt idx="283">
                  <c:v>8.85</c:v>
                </c:pt>
                <c:pt idx="284">
                  <c:v>8.8333333333333321</c:v>
                </c:pt>
                <c:pt idx="285">
                  <c:v>8.8333333333333321</c:v>
                </c:pt>
                <c:pt idx="286">
                  <c:v>8.8166666666666664</c:v>
                </c:pt>
                <c:pt idx="287">
                  <c:v>8.8166666666666682</c:v>
                </c:pt>
                <c:pt idx="288">
                  <c:v>8.8000000000000025</c:v>
                </c:pt>
                <c:pt idx="289">
                  <c:v>8.783333333333335</c:v>
                </c:pt>
                <c:pt idx="290">
                  <c:v>8.783333333333335</c:v>
                </c:pt>
                <c:pt idx="291">
                  <c:v>8.7833333333333332</c:v>
                </c:pt>
                <c:pt idx="292">
                  <c:v>8.7666666666666657</c:v>
                </c:pt>
                <c:pt idx="293">
                  <c:v>8.7666666666666657</c:v>
                </c:pt>
                <c:pt idx="294">
                  <c:v>8.7666666666666657</c:v>
                </c:pt>
                <c:pt idx="295">
                  <c:v>8.7666666666666657</c:v>
                </c:pt>
                <c:pt idx="296">
                  <c:v>8.7666666666666657</c:v>
                </c:pt>
                <c:pt idx="297">
                  <c:v>8.7666666666666657</c:v>
                </c:pt>
                <c:pt idx="298">
                  <c:v>8.7666666666666693</c:v>
                </c:pt>
                <c:pt idx="299">
                  <c:v>8.7833333333333332</c:v>
                </c:pt>
                <c:pt idx="300">
                  <c:v>8.7833333333333332</c:v>
                </c:pt>
                <c:pt idx="301">
                  <c:v>8.7833333333333332</c:v>
                </c:pt>
                <c:pt idx="302">
                  <c:v>8.7999999999999989</c:v>
                </c:pt>
                <c:pt idx="303">
                  <c:v>8.8166666666666682</c:v>
                </c:pt>
                <c:pt idx="304">
                  <c:v>8.8166666666666682</c:v>
                </c:pt>
                <c:pt idx="305">
                  <c:v>8.8333333333333321</c:v>
                </c:pt>
                <c:pt idx="306">
                  <c:v>8.85</c:v>
                </c:pt>
                <c:pt idx="307">
                  <c:v>8.8666666666666654</c:v>
                </c:pt>
                <c:pt idx="308">
                  <c:v>8.8833333333333346</c:v>
                </c:pt>
                <c:pt idx="309">
                  <c:v>8.8999999999999986</c:v>
                </c:pt>
                <c:pt idx="310">
                  <c:v>8.9166666666666661</c:v>
                </c:pt>
                <c:pt idx="311">
                  <c:v>8.9333333333333353</c:v>
                </c:pt>
                <c:pt idx="312">
                  <c:v>8.9500000000000011</c:v>
                </c:pt>
                <c:pt idx="313">
                  <c:v>8.966666666666665</c:v>
                </c:pt>
                <c:pt idx="314">
                  <c:v>8.9999999999999982</c:v>
                </c:pt>
                <c:pt idx="315">
                  <c:v>9.033333333333335</c:v>
                </c:pt>
                <c:pt idx="316">
                  <c:v>9.0499999999999989</c:v>
                </c:pt>
                <c:pt idx="317">
                  <c:v>9.0833333333333321</c:v>
                </c:pt>
                <c:pt idx="318">
                  <c:v>9.1000000000000014</c:v>
                </c:pt>
                <c:pt idx="319">
                  <c:v>9.1333333333333346</c:v>
                </c:pt>
                <c:pt idx="320">
                  <c:v>9.1666666666666643</c:v>
                </c:pt>
                <c:pt idx="321">
                  <c:v>9.2000000000000011</c:v>
                </c:pt>
                <c:pt idx="322">
                  <c:v>9.2333333333333343</c:v>
                </c:pt>
                <c:pt idx="323">
                  <c:v>9.2666666666666675</c:v>
                </c:pt>
                <c:pt idx="324">
                  <c:v>9.3000000000000007</c:v>
                </c:pt>
                <c:pt idx="325">
                  <c:v>9.3333333333333339</c:v>
                </c:pt>
                <c:pt idx="326">
                  <c:v>9.3666666666666671</c:v>
                </c:pt>
                <c:pt idx="327">
                  <c:v>9.4</c:v>
                </c:pt>
                <c:pt idx="328">
                  <c:v>9.4333333333333336</c:v>
                </c:pt>
                <c:pt idx="329">
                  <c:v>9.4833333333333325</c:v>
                </c:pt>
                <c:pt idx="330">
                  <c:v>9.5166666666666657</c:v>
                </c:pt>
                <c:pt idx="331">
                  <c:v>9.5499999999999989</c:v>
                </c:pt>
                <c:pt idx="332">
                  <c:v>9.6000000000000014</c:v>
                </c:pt>
                <c:pt idx="333">
                  <c:v>9.6333333333333329</c:v>
                </c:pt>
                <c:pt idx="334">
                  <c:v>9.6833333333333371</c:v>
                </c:pt>
                <c:pt idx="335">
                  <c:v>9.7166666666666668</c:v>
                </c:pt>
                <c:pt idx="336">
                  <c:v>9.7666666666666657</c:v>
                </c:pt>
                <c:pt idx="337">
                  <c:v>9.8000000000000025</c:v>
                </c:pt>
                <c:pt idx="338">
                  <c:v>9.8333333333333321</c:v>
                </c:pt>
                <c:pt idx="339">
                  <c:v>9.8999999999999986</c:v>
                </c:pt>
                <c:pt idx="340">
                  <c:v>9.9333333333333353</c:v>
                </c:pt>
                <c:pt idx="341">
                  <c:v>9.9833333333333325</c:v>
                </c:pt>
                <c:pt idx="342">
                  <c:v>10.016666666666666</c:v>
                </c:pt>
                <c:pt idx="343">
                  <c:v>10.083333333333332</c:v>
                </c:pt>
                <c:pt idx="344">
                  <c:v>10.116666666666665</c:v>
                </c:pt>
                <c:pt idx="345">
                  <c:v>10.150000000000002</c:v>
                </c:pt>
                <c:pt idx="346">
                  <c:v>10.216666666666667</c:v>
                </c:pt>
                <c:pt idx="347">
                  <c:v>10.25</c:v>
                </c:pt>
                <c:pt idx="348">
                  <c:v>10.316666666666668</c:v>
                </c:pt>
                <c:pt idx="349">
                  <c:v>10.35</c:v>
                </c:pt>
                <c:pt idx="350">
                  <c:v>10.416666666666668</c:v>
                </c:pt>
                <c:pt idx="351">
                  <c:v>10.450000000000001</c:v>
                </c:pt>
                <c:pt idx="352">
                  <c:v>10.499999999999998</c:v>
                </c:pt>
                <c:pt idx="353">
                  <c:v>10.55</c:v>
                </c:pt>
                <c:pt idx="354">
                  <c:v>10.600000000000001</c:v>
                </c:pt>
                <c:pt idx="355">
                  <c:v>10.65</c:v>
                </c:pt>
                <c:pt idx="356">
                  <c:v>10.700000000000001</c:v>
                </c:pt>
                <c:pt idx="357">
                  <c:v>10.75</c:v>
                </c:pt>
                <c:pt idx="358">
                  <c:v>10.8</c:v>
                </c:pt>
                <c:pt idx="359">
                  <c:v>10.85</c:v>
                </c:pt>
                <c:pt idx="360">
                  <c:v>10.916666666666664</c:v>
                </c:pt>
                <c:pt idx="361">
                  <c:v>10.95</c:v>
                </c:pt>
                <c:pt idx="362">
                  <c:v>11</c:v>
                </c:pt>
                <c:pt idx="363">
                  <c:v>11.066666666666663</c:v>
                </c:pt>
                <c:pt idx="364">
                  <c:v>11.100000000000001</c:v>
                </c:pt>
              </c:numCache>
            </c:numRef>
          </c:yVal>
        </c:ser>
        <c:ser>
          <c:idx val="1"/>
          <c:order val="1"/>
          <c:tx>
            <c:v>MODEL</c:v>
          </c:tx>
          <c:spPr>
            <a:ln w="28575">
              <a:noFill/>
            </a:ln>
          </c:spPr>
          <c:marker>
            <c:symbol val="diamond"/>
            <c:size val="5"/>
          </c:marker>
          <c:xVal>
            <c:numRef>
              <c:f>'SINE MODEL'!$N$4:$N$390</c:f>
              <c:numCache>
                <c:formatCode>General</c:formatCode>
                <c:ptCount val="387"/>
                <c:pt idx="0">
                  <c:v>-110</c:v>
                </c:pt>
                <c:pt idx="1">
                  <c:v>-109</c:v>
                </c:pt>
                <c:pt idx="2">
                  <c:v>-108</c:v>
                </c:pt>
                <c:pt idx="3">
                  <c:v>-107</c:v>
                </c:pt>
                <c:pt idx="4">
                  <c:v>-106</c:v>
                </c:pt>
                <c:pt idx="5">
                  <c:v>-105</c:v>
                </c:pt>
                <c:pt idx="6">
                  <c:v>-104</c:v>
                </c:pt>
                <c:pt idx="7">
                  <c:v>-103</c:v>
                </c:pt>
                <c:pt idx="8">
                  <c:v>-102</c:v>
                </c:pt>
                <c:pt idx="9">
                  <c:v>-101</c:v>
                </c:pt>
                <c:pt idx="10">
                  <c:v>-100</c:v>
                </c:pt>
                <c:pt idx="11">
                  <c:v>-99</c:v>
                </c:pt>
                <c:pt idx="12">
                  <c:v>-98</c:v>
                </c:pt>
                <c:pt idx="13">
                  <c:v>-97</c:v>
                </c:pt>
                <c:pt idx="14">
                  <c:v>-96</c:v>
                </c:pt>
                <c:pt idx="15">
                  <c:v>-95</c:v>
                </c:pt>
                <c:pt idx="16">
                  <c:v>-94</c:v>
                </c:pt>
                <c:pt idx="17">
                  <c:v>-93</c:v>
                </c:pt>
                <c:pt idx="18">
                  <c:v>-92</c:v>
                </c:pt>
                <c:pt idx="19">
                  <c:v>-91</c:v>
                </c:pt>
                <c:pt idx="20">
                  <c:v>-90</c:v>
                </c:pt>
                <c:pt idx="21">
                  <c:v>-89</c:v>
                </c:pt>
                <c:pt idx="22">
                  <c:v>-88</c:v>
                </c:pt>
                <c:pt idx="23">
                  <c:v>-87</c:v>
                </c:pt>
                <c:pt idx="24">
                  <c:v>-86</c:v>
                </c:pt>
                <c:pt idx="25">
                  <c:v>-85</c:v>
                </c:pt>
                <c:pt idx="26">
                  <c:v>-84</c:v>
                </c:pt>
                <c:pt idx="27">
                  <c:v>-83</c:v>
                </c:pt>
                <c:pt idx="28">
                  <c:v>-82</c:v>
                </c:pt>
                <c:pt idx="29">
                  <c:v>-81</c:v>
                </c:pt>
                <c:pt idx="30">
                  <c:v>-80</c:v>
                </c:pt>
                <c:pt idx="31">
                  <c:v>-79</c:v>
                </c:pt>
                <c:pt idx="32">
                  <c:v>-78</c:v>
                </c:pt>
                <c:pt idx="33">
                  <c:v>-77</c:v>
                </c:pt>
                <c:pt idx="34">
                  <c:v>-76</c:v>
                </c:pt>
                <c:pt idx="35">
                  <c:v>-75</c:v>
                </c:pt>
                <c:pt idx="36">
                  <c:v>-74</c:v>
                </c:pt>
                <c:pt idx="37">
                  <c:v>-73</c:v>
                </c:pt>
                <c:pt idx="38">
                  <c:v>-72</c:v>
                </c:pt>
                <c:pt idx="39">
                  <c:v>-71</c:v>
                </c:pt>
                <c:pt idx="40">
                  <c:v>-70</c:v>
                </c:pt>
                <c:pt idx="41">
                  <c:v>-69</c:v>
                </c:pt>
                <c:pt idx="42">
                  <c:v>-68</c:v>
                </c:pt>
                <c:pt idx="43">
                  <c:v>-67</c:v>
                </c:pt>
                <c:pt idx="44">
                  <c:v>-66</c:v>
                </c:pt>
                <c:pt idx="45">
                  <c:v>-65</c:v>
                </c:pt>
                <c:pt idx="46">
                  <c:v>-64</c:v>
                </c:pt>
                <c:pt idx="47">
                  <c:v>-63</c:v>
                </c:pt>
                <c:pt idx="48">
                  <c:v>-62</c:v>
                </c:pt>
                <c:pt idx="49">
                  <c:v>-61</c:v>
                </c:pt>
                <c:pt idx="50">
                  <c:v>-60</c:v>
                </c:pt>
                <c:pt idx="51">
                  <c:v>-59</c:v>
                </c:pt>
                <c:pt idx="52">
                  <c:v>-58</c:v>
                </c:pt>
                <c:pt idx="53">
                  <c:v>-57</c:v>
                </c:pt>
                <c:pt idx="54">
                  <c:v>-56</c:v>
                </c:pt>
                <c:pt idx="55">
                  <c:v>-55</c:v>
                </c:pt>
                <c:pt idx="56">
                  <c:v>-54</c:v>
                </c:pt>
                <c:pt idx="57">
                  <c:v>-53</c:v>
                </c:pt>
                <c:pt idx="58">
                  <c:v>-52</c:v>
                </c:pt>
                <c:pt idx="59">
                  <c:v>-51</c:v>
                </c:pt>
                <c:pt idx="60">
                  <c:v>-50</c:v>
                </c:pt>
                <c:pt idx="61">
                  <c:v>-49</c:v>
                </c:pt>
                <c:pt idx="62">
                  <c:v>-48</c:v>
                </c:pt>
                <c:pt idx="63">
                  <c:v>-47</c:v>
                </c:pt>
                <c:pt idx="64">
                  <c:v>-46</c:v>
                </c:pt>
                <c:pt idx="65">
                  <c:v>-45</c:v>
                </c:pt>
                <c:pt idx="66">
                  <c:v>-44</c:v>
                </c:pt>
                <c:pt idx="67">
                  <c:v>-43</c:v>
                </c:pt>
                <c:pt idx="68">
                  <c:v>-42</c:v>
                </c:pt>
                <c:pt idx="69">
                  <c:v>-41</c:v>
                </c:pt>
                <c:pt idx="70">
                  <c:v>-40</c:v>
                </c:pt>
                <c:pt idx="71">
                  <c:v>-39</c:v>
                </c:pt>
                <c:pt idx="72">
                  <c:v>-38</c:v>
                </c:pt>
                <c:pt idx="73">
                  <c:v>-37</c:v>
                </c:pt>
                <c:pt idx="74">
                  <c:v>-36</c:v>
                </c:pt>
                <c:pt idx="75">
                  <c:v>-35</c:v>
                </c:pt>
                <c:pt idx="76">
                  <c:v>-34</c:v>
                </c:pt>
                <c:pt idx="77">
                  <c:v>-33</c:v>
                </c:pt>
                <c:pt idx="78">
                  <c:v>-32</c:v>
                </c:pt>
                <c:pt idx="79">
                  <c:v>-31</c:v>
                </c:pt>
                <c:pt idx="80">
                  <c:v>-30</c:v>
                </c:pt>
                <c:pt idx="81">
                  <c:v>-29</c:v>
                </c:pt>
                <c:pt idx="82">
                  <c:v>-28</c:v>
                </c:pt>
                <c:pt idx="83">
                  <c:v>-27</c:v>
                </c:pt>
                <c:pt idx="84">
                  <c:v>-26</c:v>
                </c:pt>
                <c:pt idx="85">
                  <c:v>-25</c:v>
                </c:pt>
                <c:pt idx="86">
                  <c:v>-24</c:v>
                </c:pt>
                <c:pt idx="87">
                  <c:v>-23</c:v>
                </c:pt>
                <c:pt idx="88">
                  <c:v>-22</c:v>
                </c:pt>
                <c:pt idx="89">
                  <c:v>-21</c:v>
                </c:pt>
                <c:pt idx="90">
                  <c:v>-20</c:v>
                </c:pt>
                <c:pt idx="91">
                  <c:v>-19</c:v>
                </c:pt>
                <c:pt idx="92">
                  <c:v>-18</c:v>
                </c:pt>
                <c:pt idx="93">
                  <c:v>-17</c:v>
                </c:pt>
                <c:pt idx="94">
                  <c:v>-16</c:v>
                </c:pt>
                <c:pt idx="95">
                  <c:v>-15</c:v>
                </c:pt>
                <c:pt idx="96">
                  <c:v>-14</c:v>
                </c:pt>
                <c:pt idx="97">
                  <c:v>-13</c:v>
                </c:pt>
                <c:pt idx="98">
                  <c:v>-12</c:v>
                </c:pt>
                <c:pt idx="99">
                  <c:v>-11</c:v>
                </c:pt>
                <c:pt idx="100">
                  <c:v>-10</c:v>
                </c:pt>
                <c:pt idx="101">
                  <c:v>-9</c:v>
                </c:pt>
                <c:pt idx="102">
                  <c:v>-8</c:v>
                </c:pt>
                <c:pt idx="103">
                  <c:v>-7</c:v>
                </c:pt>
                <c:pt idx="104">
                  <c:v>-6</c:v>
                </c:pt>
                <c:pt idx="105">
                  <c:v>-5</c:v>
                </c:pt>
                <c:pt idx="106">
                  <c:v>-4</c:v>
                </c:pt>
                <c:pt idx="107">
                  <c:v>-3</c:v>
                </c:pt>
                <c:pt idx="108">
                  <c:v>-2</c:v>
                </c:pt>
                <c:pt idx="109">
                  <c:v>-1</c:v>
                </c:pt>
                <c:pt idx="110">
                  <c:v>0</c:v>
                </c:pt>
                <c:pt idx="111">
                  <c:v>1</c:v>
                </c:pt>
                <c:pt idx="112">
                  <c:v>2</c:v>
                </c:pt>
                <c:pt idx="113">
                  <c:v>3</c:v>
                </c:pt>
                <c:pt idx="114">
                  <c:v>4</c:v>
                </c:pt>
                <c:pt idx="115">
                  <c:v>5</c:v>
                </c:pt>
                <c:pt idx="116">
                  <c:v>6</c:v>
                </c:pt>
                <c:pt idx="117">
                  <c:v>7</c:v>
                </c:pt>
                <c:pt idx="118">
                  <c:v>8</c:v>
                </c:pt>
                <c:pt idx="119">
                  <c:v>9</c:v>
                </c:pt>
                <c:pt idx="120">
                  <c:v>10</c:v>
                </c:pt>
                <c:pt idx="121">
                  <c:v>11</c:v>
                </c:pt>
                <c:pt idx="122">
                  <c:v>12</c:v>
                </c:pt>
                <c:pt idx="123">
                  <c:v>13</c:v>
                </c:pt>
                <c:pt idx="124">
                  <c:v>14</c:v>
                </c:pt>
                <c:pt idx="125">
                  <c:v>15</c:v>
                </c:pt>
                <c:pt idx="126">
                  <c:v>16</c:v>
                </c:pt>
                <c:pt idx="127">
                  <c:v>17</c:v>
                </c:pt>
                <c:pt idx="128">
                  <c:v>18</c:v>
                </c:pt>
                <c:pt idx="129">
                  <c:v>19</c:v>
                </c:pt>
                <c:pt idx="130">
                  <c:v>20</c:v>
                </c:pt>
                <c:pt idx="131">
                  <c:v>21</c:v>
                </c:pt>
                <c:pt idx="132">
                  <c:v>22</c:v>
                </c:pt>
                <c:pt idx="133">
                  <c:v>23</c:v>
                </c:pt>
                <c:pt idx="134">
                  <c:v>24</c:v>
                </c:pt>
                <c:pt idx="135">
                  <c:v>25</c:v>
                </c:pt>
                <c:pt idx="136">
                  <c:v>26</c:v>
                </c:pt>
                <c:pt idx="137">
                  <c:v>27</c:v>
                </c:pt>
                <c:pt idx="138">
                  <c:v>28</c:v>
                </c:pt>
                <c:pt idx="139">
                  <c:v>29</c:v>
                </c:pt>
                <c:pt idx="140">
                  <c:v>30</c:v>
                </c:pt>
                <c:pt idx="141">
                  <c:v>31</c:v>
                </c:pt>
                <c:pt idx="142">
                  <c:v>32</c:v>
                </c:pt>
                <c:pt idx="143">
                  <c:v>33</c:v>
                </c:pt>
                <c:pt idx="144">
                  <c:v>34</c:v>
                </c:pt>
                <c:pt idx="145">
                  <c:v>35</c:v>
                </c:pt>
                <c:pt idx="146">
                  <c:v>36</c:v>
                </c:pt>
                <c:pt idx="147">
                  <c:v>37</c:v>
                </c:pt>
                <c:pt idx="148">
                  <c:v>38</c:v>
                </c:pt>
                <c:pt idx="149">
                  <c:v>39</c:v>
                </c:pt>
                <c:pt idx="150">
                  <c:v>40</c:v>
                </c:pt>
                <c:pt idx="151">
                  <c:v>41</c:v>
                </c:pt>
                <c:pt idx="152">
                  <c:v>42</c:v>
                </c:pt>
                <c:pt idx="153">
                  <c:v>43</c:v>
                </c:pt>
                <c:pt idx="154">
                  <c:v>44</c:v>
                </c:pt>
                <c:pt idx="155">
                  <c:v>45</c:v>
                </c:pt>
                <c:pt idx="156">
                  <c:v>46</c:v>
                </c:pt>
                <c:pt idx="157">
                  <c:v>47</c:v>
                </c:pt>
                <c:pt idx="158">
                  <c:v>48</c:v>
                </c:pt>
                <c:pt idx="159">
                  <c:v>49</c:v>
                </c:pt>
                <c:pt idx="160">
                  <c:v>50</c:v>
                </c:pt>
                <c:pt idx="161">
                  <c:v>51</c:v>
                </c:pt>
                <c:pt idx="162">
                  <c:v>52</c:v>
                </c:pt>
                <c:pt idx="163">
                  <c:v>53</c:v>
                </c:pt>
                <c:pt idx="164">
                  <c:v>54</c:v>
                </c:pt>
                <c:pt idx="165">
                  <c:v>55</c:v>
                </c:pt>
                <c:pt idx="166">
                  <c:v>56</c:v>
                </c:pt>
                <c:pt idx="167">
                  <c:v>57</c:v>
                </c:pt>
                <c:pt idx="168">
                  <c:v>58</c:v>
                </c:pt>
                <c:pt idx="169">
                  <c:v>59</c:v>
                </c:pt>
                <c:pt idx="170">
                  <c:v>60</c:v>
                </c:pt>
                <c:pt idx="171">
                  <c:v>61</c:v>
                </c:pt>
                <c:pt idx="172">
                  <c:v>62</c:v>
                </c:pt>
                <c:pt idx="173">
                  <c:v>63</c:v>
                </c:pt>
                <c:pt idx="174">
                  <c:v>64</c:v>
                </c:pt>
                <c:pt idx="175">
                  <c:v>65</c:v>
                </c:pt>
                <c:pt idx="176">
                  <c:v>66</c:v>
                </c:pt>
                <c:pt idx="177">
                  <c:v>67</c:v>
                </c:pt>
                <c:pt idx="178">
                  <c:v>68</c:v>
                </c:pt>
                <c:pt idx="179">
                  <c:v>69</c:v>
                </c:pt>
                <c:pt idx="180">
                  <c:v>70</c:v>
                </c:pt>
                <c:pt idx="181">
                  <c:v>71</c:v>
                </c:pt>
                <c:pt idx="182">
                  <c:v>72</c:v>
                </c:pt>
                <c:pt idx="183">
                  <c:v>73</c:v>
                </c:pt>
                <c:pt idx="184">
                  <c:v>74</c:v>
                </c:pt>
                <c:pt idx="185">
                  <c:v>75</c:v>
                </c:pt>
                <c:pt idx="186">
                  <c:v>76</c:v>
                </c:pt>
                <c:pt idx="187">
                  <c:v>77</c:v>
                </c:pt>
                <c:pt idx="188">
                  <c:v>78</c:v>
                </c:pt>
                <c:pt idx="189">
                  <c:v>79</c:v>
                </c:pt>
                <c:pt idx="190">
                  <c:v>80</c:v>
                </c:pt>
                <c:pt idx="191">
                  <c:v>81</c:v>
                </c:pt>
                <c:pt idx="192">
                  <c:v>82</c:v>
                </c:pt>
                <c:pt idx="193">
                  <c:v>83</c:v>
                </c:pt>
                <c:pt idx="194">
                  <c:v>84</c:v>
                </c:pt>
                <c:pt idx="195">
                  <c:v>85</c:v>
                </c:pt>
                <c:pt idx="196">
                  <c:v>86</c:v>
                </c:pt>
                <c:pt idx="197">
                  <c:v>87</c:v>
                </c:pt>
                <c:pt idx="198">
                  <c:v>88</c:v>
                </c:pt>
                <c:pt idx="199">
                  <c:v>89</c:v>
                </c:pt>
                <c:pt idx="200">
                  <c:v>90</c:v>
                </c:pt>
                <c:pt idx="201">
                  <c:v>91</c:v>
                </c:pt>
                <c:pt idx="202">
                  <c:v>92</c:v>
                </c:pt>
                <c:pt idx="203">
                  <c:v>93</c:v>
                </c:pt>
                <c:pt idx="204">
                  <c:v>94</c:v>
                </c:pt>
                <c:pt idx="205">
                  <c:v>95</c:v>
                </c:pt>
                <c:pt idx="206">
                  <c:v>96</c:v>
                </c:pt>
                <c:pt idx="207">
                  <c:v>97</c:v>
                </c:pt>
                <c:pt idx="208">
                  <c:v>98</c:v>
                </c:pt>
                <c:pt idx="209">
                  <c:v>99</c:v>
                </c:pt>
                <c:pt idx="210">
                  <c:v>100</c:v>
                </c:pt>
                <c:pt idx="211">
                  <c:v>101</c:v>
                </c:pt>
                <c:pt idx="212">
                  <c:v>102</c:v>
                </c:pt>
                <c:pt idx="213">
                  <c:v>103</c:v>
                </c:pt>
                <c:pt idx="214">
                  <c:v>104</c:v>
                </c:pt>
                <c:pt idx="215">
                  <c:v>105</c:v>
                </c:pt>
                <c:pt idx="216">
                  <c:v>106</c:v>
                </c:pt>
                <c:pt idx="217">
                  <c:v>107</c:v>
                </c:pt>
                <c:pt idx="218">
                  <c:v>108</c:v>
                </c:pt>
                <c:pt idx="219">
                  <c:v>109</c:v>
                </c:pt>
                <c:pt idx="220">
                  <c:v>110</c:v>
                </c:pt>
                <c:pt idx="221">
                  <c:v>111</c:v>
                </c:pt>
                <c:pt idx="222">
                  <c:v>112</c:v>
                </c:pt>
                <c:pt idx="223">
                  <c:v>113</c:v>
                </c:pt>
                <c:pt idx="224">
                  <c:v>114</c:v>
                </c:pt>
                <c:pt idx="225">
                  <c:v>115</c:v>
                </c:pt>
                <c:pt idx="226">
                  <c:v>116</c:v>
                </c:pt>
                <c:pt idx="227">
                  <c:v>117</c:v>
                </c:pt>
                <c:pt idx="228">
                  <c:v>118</c:v>
                </c:pt>
                <c:pt idx="229">
                  <c:v>119</c:v>
                </c:pt>
                <c:pt idx="230">
                  <c:v>120</c:v>
                </c:pt>
                <c:pt idx="231">
                  <c:v>121</c:v>
                </c:pt>
                <c:pt idx="232">
                  <c:v>122</c:v>
                </c:pt>
                <c:pt idx="233">
                  <c:v>123</c:v>
                </c:pt>
                <c:pt idx="234">
                  <c:v>124</c:v>
                </c:pt>
                <c:pt idx="235">
                  <c:v>125</c:v>
                </c:pt>
                <c:pt idx="236">
                  <c:v>126</c:v>
                </c:pt>
                <c:pt idx="237">
                  <c:v>127</c:v>
                </c:pt>
                <c:pt idx="238">
                  <c:v>128</c:v>
                </c:pt>
                <c:pt idx="239">
                  <c:v>129</c:v>
                </c:pt>
                <c:pt idx="240">
                  <c:v>130</c:v>
                </c:pt>
                <c:pt idx="241">
                  <c:v>131</c:v>
                </c:pt>
                <c:pt idx="242">
                  <c:v>132</c:v>
                </c:pt>
                <c:pt idx="243">
                  <c:v>133</c:v>
                </c:pt>
                <c:pt idx="244">
                  <c:v>134</c:v>
                </c:pt>
                <c:pt idx="245">
                  <c:v>135</c:v>
                </c:pt>
                <c:pt idx="246">
                  <c:v>136</c:v>
                </c:pt>
                <c:pt idx="247">
                  <c:v>137</c:v>
                </c:pt>
                <c:pt idx="248">
                  <c:v>138</c:v>
                </c:pt>
                <c:pt idx="249">
                  <c:v>139</c:v>
                </c:pt>
                <c:pt idx="250">
                  <c:v>140</c:v>
                </c:pt>
                <c:pt idx="251">
                  <c:v>141</c:v>
                </c:pt>
                <c:pt idx="252">
                  <c:v>142</c:v>
                </c:pt>
                <c:pt idx="253">
                  <c:v>143</c:v>
                </c:pt>
                <c:pt idx="254">
                  <c:v>144</c:v>
                </c:pt>
                <c:pt idx="255">
                  <c:v>145</c:v>
                </c:pt>
                <c:pt idx="256">
                  <c:v>146</c:v>
                </c:pt>
                <c:pt idx="257">
                  <c:v>147</c:v>
                </c:pt>
                <c:pt idx="258">
                  <c:v>148</c:v>
                </c:pt>
                <c:pt idx="259">
                  <c:v>149</c:v>
                </c:pt>
                <c:pt idx="260">
                  <c:v>150</c:v>
                </c:pt>
                <c:pt idx="261">
                  <c:v>151</c:v>
                </c:pt>
                <c:pt idx="262">
                  <c:v>152</c:v>
                </c:pt>
                <c:pt idx="263">
                  <c:v>153</c:v>
                </c:pt>
                <c:pt idx="264">
                  <c:v>154</c:v>
                </c:pt>
                <c:pt idx="265">
                  <c:v>155</c:v>
                </c:pt>
                <c:pt idx="266">
                  <c:v>156</c:v>
                </c:pt>
                <c:pt idx="267">
                  <c:v>157</c:v>
                </c:pt>
                <c:pt idx="268">
                  <c:v>158</c:v>
                </c:pt>
                <c:pt idx="269">
                  <c:v>159</c:v>
                </c:pt>
                <c:pt idx="270">
                  <c:v>160</c:v>
                </c:pt>
                <c:pt idx="271">
                  <c:v>161</c:v>
                </c:pt>
                <c:pt idx="272">
                  <c:v>162</c:v>
                </c:pt>
                <c:pt idx="273">
                  <c:v>163</c:v>
                </c:pt>
                <c:pt idx="274">
                  <c:v>164</c:v>
                </c:pt>
                <c:pt idx="275">
                  <c:v>165</c:v>
                </c:pt>
                <c:pt idx="276">
                  <c:v>166</c:v>
                </c:pt>
                <c:pt idx="277">
                  <c:v>167</c:v>
                </c:pt>
                <c:pt idx="278">
                  <c:v>168</c:v>
                </c:pt>
                <c:pt idx="279">
                  <c:v>169</c:v>
                </c:pt>
                <c:pt idx="280">
                  <c:v>170</c:v>
                </c:pt>
                <c:pt idx="281">
                  <c:v>171</c:v>
                </c:pt>
                <c:pt idx="282">
                  <c:v>172</c:v>
                </c:pt>
                <c:pt idx="283">
                  <c:v>173</c:v>
                </c:pt>
                <c:pt idx="284">
                  <c:v>174</c:v>
                </c:pt>
                <c:pt idx="285">
                  <c:v>175</c:v>
                </c:pt>
                <c:pt idx="286">
                  <c:v>176</c:v>
                </c:pt>
                <c:pt idx="287">
                  <c:v>177</c:v>
                </c:pt>
                <c:pt idx="288">
                  <c:v>178</c:v>
                </c:pt>
                <c:pt idx="289">
                  <c:v>179</c:v>
                </c:pt>
                <c:pt idx="290">
                  <c:v>180</c:v>
                </c:pt>
                <c:pt idx="291">
                  <c:v>181</c:v>
                </c:pt>
                <c:pt idx="292">
                  <c:v>182</c:v>
                </c:pt>
                <c:pt idx="293">
                  <c:v>183</c:v>
                </c:pt>
                <c:pt idx="294">
                  <c:v>184</c:v>
                </c:pt>
                <c:pt idx="295">
                  <c:v>185</c:v>
                </c:pt>
                <c:pt idx="296">
                  <c:v>186</c:v>
                </c:pt>
                <c:pt idx="297">
                  <c:v>187</c:v>
                </c:pt>
                <c:pt idx="298">
                  <c:v>188</c:v>
                </c:pt>
                <c:pt idx="299">
                  <c:v>189</c:v>
                </c:pt>
                <c:pt idx="300">
                  <c:v>190</c:v>
                </c:pt>
                <c:pt idx="301">
                  <c:v>191</c:v>
                </c:pt>
                <c:pt idx="302">
                  <c:v>192</c:v>
                </c:pt>
                <c:pt idx="303">
                  <c:v>193</c:v>
                </c:pt>
                <c:pt idx="304">
                  <c:v>194</c:v>
                </c:pt>
                <c:pt idx="305">
                  <c:v>195</c:v>
                </c:pt>
                <c:pt idx="306">
                  <c:v>196</c:v>
                </c:pt>
                <c:pt idx="307">
                  <c:v>197</c:v>
                </c:pt>
                <c:pt idx="308">
                  <c:v>198</c:v>
                </c:pt>
                <c:pt idx="309">
                  <c:v>199</c:v>
                </c:pt>
                <c:pt idx="310">
                  <c:v>200</c:v>
                </c:pt>
                <c:pt idx="311">
                  <c:v>201</c:v>
                </c:pt>
                <c:pt idx="312">
                  <c:v>202</c:v>
                </c:pt>
                <c:pt idx="313">
                  <c:v>203</c:v>
                </c:pt>
                <c:pt idx="314">
                  <c:v>204</c:v>
                </c:pt>
                <c:pt idx="315">
                  <c:v>205</c:v>
                </c:pt>
                <c:pt idx="316">
                  <c:v>206</c:v>
                </c:pt>
                <c:pt idx="317">
                  <c:v>207</c:v>
                </c:pt>
                <c:pt idx="318">
                  <c:v>208</c:v>
                </c:pt>
                <c:pt idx="319">
                  <c:v>209</c:v>
                </c:pt>
                <c:pt idx="320">
                  <c:v>210</c:v>
                </c:pt>
                <c:pt idx="321">
                  <c:v>211</c:v>
                </c:pt>
                <c:pt idx="322">
                  <c:v>212</c:v>
                </c:pt>
                <c:pt idx="323">
                  <c:v>213</c:v>
                </c:pt>
                <c:pt idx="324">
                  <c:v>214</c:v>
                </c:pt>
                <c:pt idx="325">
                  <c:v>215</c:v>
                </c:pt>
                <c:pt idx="326">
                  <c:v>216</c:v>
                </c:pt>
                <c:pt idx="327">
                  <c:v>217</c:v>
                </c:pt>
                <c:pt idx="328">
                  <c:v>218</c:v>
                </c:pt>
                <c:pt idx="329">
                  <c:v>219</c:v>
                </c:pt>
                <c:pt idx="330">
                  <c:v>220</c:v>
                </c:pt>
                <c:pt idx="331">
                  <c:v>221</c:v>
                </c:pt>
                <c:pt idx="332">
                  <c:v>222</c:v>
                </c:pt>
                <c:pt idx="333">
                  <c:v>223</c:v>
                </c:pt>
                <c:pt idx="334">
                  <c:v>224</c:v>
                </c:pt>
                <c:pt idx="335">
                  <c:v>225</c:v>
                </c:pt>
                <c:pt idx="336">
                  <c:v>226</c:v>
                </c:pt>
                <c:pt idx="337">
                  <c:v>227</c:v>
                </c:pt>
                <c:pt idx="338">
                  <c:v>228</c:v>
                </c:pt>
                <c:pt idx="339">
                  <c:v>229</c:v>
                </c:pt>
                <c:pt idx="340">
                  <c:v>230</c:v>
                </c:pt>
                <c:pt idx="341">
                  <c:v>231</c:v>
                </c:pt>
                <c:pt idx="342">
                  <c:v>232</c:v>
                </c:pt>
                <c:pt idx="343">
                  <c:v>233</c:v>
                </c:pt>
                <c:pt idx="344">
                  <c:v>234</c:v>
                </c:pt>
                <c:pt idx="345">
                  <c:v>235</c:v>
                </c:pt>
                <c:pt idx="346">
                  <c:v>236</c:v>
                </c:pt>
                <c:pt idx="347">
                  <c:v>237</c:v>
                </c:pt>
                <c:pt idx="348">
                  <c:v>238</c:v>
                </c:pt>
                <c:pt idx="349">
                  <c:v>239</c:v>
                </c:pt>
                <c:pt idx="350">
                  <c:v>240</c:v>
                </c:pt>
                <c:pt idx="351">
                  <c:v>241</c:v>
                </c:pt>
                <c:pt idx="352">
                  <c:v>242</c:v>
                </c:pt>
                <c:pt idx="353">
                  <c:v>243</c:v>
                </c:pt>
                <c:pt idx="354">
                  <c:v>244</c:v>
                </c:pt>
                <c:pt idx="355">
                  <c:v>245</c:v>
                </c:pt>
                <c:pt idx="356">
                  <c:v>246</c:v>
                </c:pt>
                <c:pt idx="357">
                  <c:v>247</c:v>
                </c:pt>
                <c:pt idx="358">
                  <c:v>248</c:v>
                </c:pt>
                <c:pt idx="359">
                  <c:v>249</c:v>
                </c:pt>
                <c:pt idx="360">
                  <c:v>250</c:v>
                </c:pt>
                <c:pt idx="361">
                  <c:v>251</c:v>
                </c:pt>
                <c:pt idx="362">
                  <c:v>252</c:v>
                </c:pt>
                <c:pt idx="363">
                  <c:v>253</c:v>
                </c:pt>
                <c:pt idx="364">
                  <c:v>254</c:v>
                </c:pt>
                <c:pt idx="365">
                  <c:v>255</c:v>
                </c:pt>
                <c:pt idx="366">
                  <c:v>256</c:v>
                </c:pt>
                <c:pt idx="367">
                  <c:v>257</c:v>
                </c:pt>
                <c:pt idx="368">
                  <c:v>258</c:v>
                </c:pt>
                <c:pt idx="369">
                  <c:v>259</c:v>
                </c:pt>
                <c:pt idx="370">
                  <c:v>260</c:v>
                </c:pt>
                <c:pt idx="371">
                  <c:v>261</c:v>
                </c:pt>
                <c:pt idx="372">
                  <c:v>262</c:v>
                </c:pt>
                <c:pt idx="373">
                  <c:v>263</c:v>
                </c:pt>
                <c:pt idx="374">
                  <c:v>264</c:v>
                </c:pt>
                <c:pt idx="375">
                  <c:v>265</c:v>
                </c:pt>
                <c:pt idx="376">
                  <c:v>266</c:v>
                </c:pt>
                <c:pt idx="377">
                  <c:v>267</c:v>
                </c:pt>
                <c:pt idx="378">
                  <c:v>268</c:v>
                </c:pt>
                <c:pt idx="379">
                  <c:v>269</c:v>
                </c:pt>
                <c:pt idx="380">
                  <c:v>270</c:v>
                </c:pt>
                <c:pt idx="381">
                  <c:v>271</c:v>
                </c:pt>
                <c:pt idx="382">
                  <c:v>272</c:v>
                </c:pt>
                <c:pt idx="383">
                  <c:v>273</c:v>
                </c:pt>
                <c:pt idx="384">
                  <c:v>274</c:v>
                </c:pt>
                <c:pt idx="385">
                  <c:v>275</c:v>
                </c:pt>
                <c:pt idx="386">
                  <c:v>276</c:v>
                </c:pt>
              </c:numCache>
            </c:numRef>
          </c:xVal>
          <c:yVal>
            <c:numRef>
              <c:f>'SINE MODEL'!$O$4:$O$390</c:f>
              <c:numCache>
                <c:formatCode>General</c:formatCode>
                <c:ptCount val="387"/>
                <c:pt idx="0">
                  <c:v>11.044220693222611</c:v>
                </c:pt>
                <c:pt idx="1">
                  <c:v>11.100716262698848</c:v>
                </c:pt>
                <c:pt idx="2">
                  <c:v>11.157537125023783</c:v>
                </c:pt>
                <c:pt idx="3">
                  <c:v>11.214665994401773</c:v>
                </c:pt>
                <c:pt idx="4">
                  <c:v>11.272085491336602</c:v>
                </c:pt>
                <c:pt idx="5">
                  <c:v>11.329778147918606</c:v>
                </c:pt>
                <c:pt idx="6">
                  <c:v>11.387726413138683</c:v>
                </c:pt>
                <c:pt idx="7">
                  <c:v>11.445912658227577</c:v>
                </c:pt>
                <c:pt idx="8">
                  <c:v>11.504319182018836</c:v>
                </c:pt>
                <c:pt idx="9">
                  <c:v>11.562928216333779</c:v>
                </c:pt>
                <c:pt idx="10">
                  <c:v>11.621721931386849</c:v>
                </c:pt>
                <c:pt idx="11">
                  <c:v>11.680682441209724</c:v>
                </c:pt>
                <c:pt idx="12">
                  <c:v>11.7397918090925</c:v>
                </c:pt>
                <c:pt idx="13">
                  <c:v>11.799032053040321</c:v>
                </c:pt>
                <c:pt idx="14">
                  <c:v>11.858385151243782</c:v>
                </c:pt>
                <c:pt idx="15">
                  <c:v>11.917833047561452</c:v>
                </c:pt>
                <c:pt idx="16">
                  <c:v>11.977357657012826</c:v>
                </c:pt>
                <c:pt idx="17">
                  <c:v>12.036940871280063</c:v>
                </c:pt>
                <c:pt idx="18">
                  <c:v>12.09656456421682</c:v>
                </c:pt>
                <c:pt idx="19">
                  <c:v>12.156210597362513</c:v>
                </c:pt>
                <c:pt idx="20">
                  <c:v>12.215860825460311</c:v>
                </c:pt>
                <c:pt idx="21">
                  <c:v>12.275497101977217</c:v>
                </c:pt>
                <c:pt idx="22">
                  <c:v>12.335101284624523</c:v>
                </c:pt>
                <c:pt idx="23">
                  <c:v>12.394655240876975</c:v>
                </c:pt>
                <c:pt idx="24">
                  <c:v>12.454140853488978</c:v>
                </c:pt>
                <c:pt idx="25">
                  <c:v>12.513540026006142</c:v>
                </c:pt>
                <c:pt idx="26">
                  <c:v>12.572834688270502</c:v>
                </c:pt>
                <c:pt idx="27">
                  <c:v>12.632006801917756</c:v>
                </c:pt>
                <c:pt idx="28">
                  <c:v>12.691038365864802</c:v>
                </c:pt>
                <c:pt idx="29">
                  <c:v>12.749911421785958</c:v>
                </c:pt>
                <c:pt idx="30">
                  <c:v>12.808608059576169</c:v>
                </c:pt>
                <c:pt idx="31">
                  <c:v>12.867110422799531</c:v>
                </c:pt>
                <c:pt idx="32">
                  <c:v>12.925400714121508</c:v>
                </c:pt>
                <c:pt idx="33">
                  <c:v>12.983461200723152</c:v>
                </c:pt>
                <c:pt idx="34">
                  <c:v>13.04127421969571</c:v>
                </c:pt>
                <c:pt idx="35">
                  <c:v>13.098822183413954</c:v>
                </c:pt>
                <c:pt idx="36">
                  <c:v>13.156087584886615</c:v>
                </c:pt>
                <c:pt idx="37">
                  <c:v>13.213053003082278</c:v>
                </c:pt>
                <c:pt idx="38">
                  <c:v>13.269701108229141</c:v>
                </c:pt>
                <c:pt idx="39">
                  <c:v>13.326014667086991</c:v>
                </c:pt>
                <c:pt idx="40">
                  <c:v>13.381976548189838</c:v>
                </c:pt>
                <c:pt idx="41">
                  <c:v>13.437569727057568</c:v>
                </c:pt>
                <c:pt idx="42">
                  <c:v>13.492777291375056</c:v>
                </c:pt>
                <c:pt idx="43">
                  <c:v>13.547582446137159</c:v>
                </c:pt>
                <c:pt idx="44">
                  <c:v>13.601968518758023</c:v>
                </c:pt>
                <c:pt idx="45">
                  <c:v>13.655918964143133</c:v>
                </c:pt>
                <c:pt idx="46">
                  <c:v>13.709417369722605</c:v>
                </c:pt>
                <c:pt idx="47">
                  <c:v>13.762447460444132</c:v>
                </c:pt>
                <c:pt idx="48">
                  <c:v>13.814993103724124</c:v>
                </c:pt>
                <c:pt idx="49">
                  <c:v>13.867038314355478</c:v>
                </c:pt>
                <c:pt idx="50">
                  <c:v>13.918567259370541</c:v>
                </c:pt>
                <c:pt idx="51">
                  <c:v>13.969564262857734</c:v>
                </c:pt>
                <c:pt idx="52">
                  <c:v>14.020013810730426</c:v>
                </c:pt>
                <c:pt idx="53">
                  <c:v>14.069900555446541</c:v>
                </c:pt>
                <c:pt idx="54">
                  <c:v>14.119209320677543</c:v>
                </c:pt>
                <c:pt idx="55">
                  <c:v>14.167925105925292</c:v>
                </c:pt>
                <c:pt idx="56">
                  <c:v>14.21603309108545</c:v>
                </c:pt>
                <c:pt idx="57">
                  <c:v>14.263518640955965</c:v>
                </c:pt>
                <c:pt idx="58">
                  <c:v>14.310367309689356</c:v>
                </c:pt>
                <c:pt idx="59">
                  <c:v>14.356564845187345</c:v>
                </c:pt>
                <c:pt idx="60">
                  <c:v>14.402097193436575</c:v>
                </c:pt>
                <c:pt idx="61">
                  <c:v>14.446950502784063</c:v>
                </c:pt>
                <c:pt idx="62">
                  <c:v>14.491111128151084</c:v>
                </c:pt>
                <c:pt idx="63">
                  <c:v>14.534565635184231</c:v>
                </c:pt>
                <c:pt idx="64">
                  <c:v>14.577300804342336</c:v>
                </c:pt>
                <c:pt idx="65">
                  <c:v>14.619303634918076</c:v>
                </c:pt>
                <c:pt idx="66">
                  <c:v>14.660561348992985</c:v>
                </c:pt>
                <c:pt idx="67">
                  <c:v>14.701061395324698</c:v>
                </c:pt>
                <c:pt idx="68">
                  <c:v>14.74079145316524</c:v>
                </c:pt>
                <c:pt idx="69">
                  <c:v>14.779739436009184</c:v>
                </c:pt>
                <c:pt idx="70">
                  <c:v>14.817893495270557</c:v>
                </c:pt>
                <c:pt idx="71">
                  <c:v>14.855242023887364</c:v>
                </c:pt>
                <c:pt idx="72">
                  <c:v>14.891773659852646</c:v>
                </c:pt>
                <c:pt idx="73">
                  <c:v>14.927477289670968</c:v>
                </c:pt>
                <c:pt idx="74">
                  <c:v>14.962342051739325</c:v>
                </c:pt>
                <c:pt idx="75">
                  <c:v>14.996357339651416</c:v>
                </c:pt>
                <c:pt idx="76">
                  <c:v>15.029512805424268</c:v>
                </c:pt>
                <c:pt idx="77">
                  <c:v>15.061798362646265</c:v>
                </c:pt>
                <c:pt idx="78">
                  <c:v>15.093204189545585</c:v>
                </c:pt>
                <c:pt idx="79">
                  <c:v>15.123720731978135</c:v>
                </c:pt>
                <c:pt idx="80">
                  <c:v>15.153338706334084</c:v>
                </c:pt>
                <c:pt idx="81">
                  <c:v>15.182049102362068</c:v>
                </c:pt>
                <c:pt idx="82">
                  <c:v>15.209843185910259</c:v>
                </c:pt>
                <c:pt idx="83">
                  <c:v>15.236712501583423</c:v>
                </c:pt>
                <c:pt idx="84">
                  <c:v>15.262648875315186</c:v>
                </c:pt>
                <c:pt idx="85">
                  <c:v>15.287644416854722</c:v>
                </c:pt>
                <c:pt idx="86">
                  <c:v>15.311691522167077</c:v>
                </c:pt>
                <c:pt idx="87">
                  <c:v>15.334782875746445</c:v>
                </c:pt>
                <c:pt idx="88">
                  <c:v>15.356911452841651</c:v>
                </c:pt>
                <c:pt idx="89">
                  <c:v>15.378070521593203</c:v>
                </c:pt>
                <c:pt idx="90">
                  <c:v>15.398253645081216</c:v>
                </c:pt>
                <c:pt idx="91">
                  <c:v>15.41745468328363</c:v>
                </c:pt>
                <c:pt idx="92">
                  <c:v>15.435667794944099</c:v>
                </c:pt>
                <c:pt idx="93">
                  <c:v>15.452887439348997</c:v>
                </c:pt>
                <c:pt idx="94">
                  <c:v>15.469108378012983</c:v>
                </c:pt>
                <c:pt idx="95">
                  <c:v>15.484325676272634</c:v>
                </c:pt>
                <c:pt idx="96">
                  <c:v>15.498534704787648</c:v>
                </c:pt>
                <c:pt idx="97">
                  <c:v>15.511731140949159</c:v>
                </c:pt>
                <c:pt idx="98">
                  <c:v>15.523910970194745</c:v>
                </c:pt>
                <c:pt idx="99">
                  <c:v>15.535070487229714</c:v>
                </c:pt>
                <c:pt idx="100">
                  <c:v>15.545206297154325</c:v>
                </c:pt>
                <c:pt idx="101">
                  <c:v>15.554315316496558</c:v>
                </c:pt>
                <c:pt idx="102">
                  <c:v>15.56239477415016</c:v>
                </c:pt>
                <c:pt idx="103">
                  <c:v>15.569442212217659</c:v>
                </c:pt>
                <c:pt idx="104">
                  <c:v>15.575455486758091</c:v>
                </c:pt>
                <c:pt idx="105">
                  <c:v>15.580432768439223</c:v>
                </c:pt>
                <c:pt idx="106">
                  <c:v>15.584372543094069</c:v>
                </c:pt>
                <c:pt idx="107">
                  <c:v>15.587273612181516</c:v>
                </c:pt>
                <c:pt idx="108">
                  <c:v>15.589135093150938</c:v>
                </c:pt>
                <c:pt idx="109">
                  <c:v>15.589956419710694</c:v>
                </c:pt>
                <c:pt idx="110">
                  <c:v>15.589737342000387</c:v>
                </c:pt>
                <c:pt idx="111">
                  <c:v>15.588477926666885</c:v>
                </c:pt>
                <c:pt idx="112">
                  <c:v>15.586178556844043</c:v>
                </c:pt>
                <c:pt idx="113">
                  <c:v>15.582839932036155</c:v>
                </c:pt>
                <c:pt idx="114">
                  <c:v>15.578463067905137</c:v>
                </c:pt>
                <c:pt idx="115">
                  <c:v>15.57304929596156</c:v>
                </c:pt>
                <c:pt idx="116">
                  <c:v>15.566600263159589</c:v>
                </c:pt>
                <c:pt idx="117">
                  <c:v>15.559117931395933</c:v>
                </c:pt>
                <c:pt idx="118">
                  <c:v>15.550604576913027</c:v>
                </c:pt>
                <c:pt idx="119">
                  <c:v>15.541062789606549</c:v>
                </c:pt>
                <c:pt idx="120">
                  <c:v>15.530495472237543</c:v>
                </c:pt>
                <c:pt idx="121">
                  <c:v>15.518905839549342</c:v>
                </c:pt>
                <c:pt idx="122">
                  <c:v>15.506297417289607</c:v>
                </c:pt>
                <c:pt idx="123">
                  <c:v>15.492674041137729</c:v>
                </c:pt>
                <c:pt idx="124">
                  <c:v>15.478039855537958</c:v>
                </c:pt>
                <c:pt idx="125">
                  <c:v>15.462399312438597</c:v>
                </c:pt>
                <c:pt idx="126">
                  <c:v>15.445757169937657</c:v>
                </c:pt>
                <c:pt idx="127">
                  <c:v>15.428118490835359</c:v>
                </c:pt>
                <c:pt idx="128">
                  <c:v>15.409488641093958</c:v>
                </c:pt>
                <c:pt idx="129">
                  <c:v>15.389873288205324</c:v>
                </c:pt>
                <c:pt idx="130">
                  <c:v>15.369278399466818</c:v>
                </c:pt>
                <c:pt idx="131">
                  <c:v>15.347710240165934</c:v>
                </c:pt>
                <c:pt idx="132">
                  <c:v>15.325175371674302</c:v>
                </c:pt>
                <c:pt idx="133">
                  <c:v>15.301680649451621</c:v>
                </c:pt>
                <c:pt idx="134">
                  <c:v>15.277233220960115</c:v>
                </c:pt>
                <c:pt idx="135">
                  <c:v>15.25184052349017</c:v>
                </c:pt>
                <c:pt idx="136">
                  <c:v>15.225510281897789</c:v>
                </c:pt>
                <c:pt idx="137">
                  <c:v>15.198250506254567</c:v>
                </c:pt>
                <c:pt idx="138">
                  <c:v>15.170069489410912</c:v>
                </c:pt>
                <c:pt idx="139">
                  <c:v>15.14097580447322</c:v>
                </c:pt>
                <c:pt idx="140">
                  <c:v>15.110978302195806</c:v>
                </c:pt>
                <c:pt idx="141">
                  <c:v>15.080086108288366</c:v>
                </c:pt>
                <c:pt idx="142">
                  <c:v>15.048308620639794</c:v>
                </c:pt>
                <c:pt idx="143">
                  <c:v>15.015655506459197</c:v>
                </c:pt>
                <c:pt idx="144">
                  <c:v>14.982136699334976</c:v>
                </c:pt>
                <c:pt idx="145">
                  <c:v>14.947762396212873</c:v>
                </c:pt>
                <c:pt idx="146">
                  <c:v>14.912543054293906</c:v>
                </c:pt>
                <c:pt idx="147">
                  <c:v>14.87648938785312</c:v>
                </c:pt>
                <c:pt idx="148">
                  <c:v>14.839612364980137</c:v>
                </c:pt>
                <c:pt idx="149">
                  <c:v>14.801923204242495</c:v>
                </c:pt>
                <c:pt idx="150">
                  <c:v>14.763433371272775</c:v>
                </c:pt>
                <c:pt idx="151">
                  <c:v>14.724154575280592</c:v>
                </c:pt>
                <c:pt idx="152">
                  <c:v>14.684098765490452</c:v>
                </c:pt>
                <c:pt idx="153">
                  <c:v>14.643278127506624</c:v>
                </c:pt>
                <c:pt idx="154">
                  <c:v>14.601705079606086</c:v>
                </c:pt>
                <c:pt idx="155">
                  <c:v>14.559392268960686</c:v>
                </c:pt>
                <c:pt idx="156">
                  <c:v>14.516352567789678</c:v>
                </c:pt>
                <c:pt idx="157">
                  <c:v>14.472599069443788</c:v>
                </c:pt>
                <c:pt idx="158">
                  <c:v>14.428145084422022</c:v>
                </c:pt>
                <c:pt idx="159">
                  <c:v>14.383004136322388</c:v>
                </c:pt>
                <c:pt idx="160">
                  <c:v>14.337189957727819</c:v>
                </c:pt>
                <c:pt idx="161">
                  <c:v>14.290716486028503</c:v>
                </c:pt>
                <c:pt idx="162">
                  <c:v>14.243597859181904</c:v>
                </c:pt>
                <c:pt idx="163">
                  <c:v>14.195848411411784</c:v>
                </c:pt>
                <c:pt idx="164">
                  <c:v>14.147482668847502</c:v>
                </c:pt>
                <c:pt idx="165">
                  <c:v>14.098515345104936</c:v>
                </c:pt>
                <c:pt idx="166">
                  <c:v>14.048961336810377</c:v>
                </c:pt>
                <c:pt idx="167">
                  <c:v>13.998835719068744</c:v>
                </c:pt>
                <c:pt idx="168">
                  <c:v>13.948153740877483</c:v>
                </c:pt>
                <c:pt idx="169">
                  <c:v>13.896930820487613</c:v>
                </c:pt>
                <c:pt idx="170">
                  <c:v>13.845182540713225</c:v>
                </c:pt>
                <c:pt idx="171">
                  <c:v>13.792924644190959</c:v>
                </c:pt>
                <c:pt idx="172">
                  <c:v>13.740173028590851</c:v>
                </c:pt>
                <c:pt idx="173">
                  <c:v>13.686943741780002</c:v>
                </c:pt>
                <c:pt idx="174">
                  <c:v>13.633252976940573</c:v>
                </c:pt>
                <c:pt idx="175">
                  <c:v>13.579117067643567</c:v>
                </c:pt>
                <c:pt idx="176">
                  <c:v>13.524552482879896</c:v>
                </c:pt>
                <c:pt idx="177">
                  <c:v>13.469575822050258</c:v>
                </c:pt>
                <c:pt idx="178">
                  <c:v>13.414203809915341</c:v>
                </c:pt>
                <c:pt idx="179">
                  <c:v>13.358453291507887</c:v>
                </c:pt>
                <c:pt idx="180">
                  <c:v>13.302341227008171</c:v>
                </c:pt>
                <c:pt idx="181">
                  <c:v>13.245884686584445</c:v>
                </c:pt>
                <c:pt idx="182">
                  <c:v>13.189100845199933</c:v>
                </c:pt>
                <c:pt idx="183">
                  <c:v>13.132006977387933</c:v>
                </c:pt>
                <c:pt idx="184">
                  <c:v>13.074620451996633</c:v>
                </c:pt>
                <c:pt idx="185">
                  <c:v>13.016958726905237</c:v>
                </c:pt>
                <c:pt idx="186">
                  <c:v>12.959039343713009</c:v>
                </c:pt>
                <c:pt idx="187">
                  <c:v>12.900879922402831</c:v>
                </c:pt>
                <c:pt idx="188">
                  <c:v>12.842498155980948</c:v>
                </c:pt>
                <c:pt idx="189">
                  <c:v>12.783911805094462</c:v>
                </c:pt>
                <c:pt idx="190">
                  <c:v>12.725138692628274</c:v>
                </c:pt>
                <c:pt idx="191">
                  <c:v>12.666196698283077</c:v>
                </c:pt>
                <c:pt idx="192">
                  <c:v>12.607103753136077</c:v>
                </c:pt>
                <c:pt idx="193">
                  <c:v>12.547877834186078</c:v>
                </c:pt>
                <c:pt idx="194">
                  <c:v>12.488536958884593</c:v>
                </c:pt>
                <c:pt idx="195">
                  <c:v>12.429099179654658</c:v>
                </c:pt>
                <c:pt idx="196">
                  <c:v>12.369582578399001</c:v>
                </c:pt>
                <c:pt idx="197">
                  <c:v>12.310005260999244</c:v>
                </c:pt>
                <c:pt idx="198">
                  <c:v>12.250385351807811</c:v>
                </c:pt>
                <c:pt idx="199">
                  <c:v>12.190740988134211</c:v>
                </c:pt>
                <c:pt idx="200">
                  <c:v>12.131090314727395</c:v>
                </c:pt>
                <c:pt idx="201">
                  <c:v>12.071451478255829</c:v>
                </c:pt>
                <c:pt idx="202">
                  <c:v>12.011842621787006</c:v>
                </c:pt>
                <c:pt idx="203">
                  <c:v>11.952281879268021</c:v>
                </c:pt>
                <c:pt idx="204">
                  <c:v>11.892787370008959</c:v>
                </c:pt>
                <c:pt idx="205">
                  <c:v>11.833377193170715</c:v>
                </c:pt>
                <c:pt idx="206">
                  <c:v>11.774069422258936</c:v>
                </c:pt>
                <c:pt idx="207">
                  <c:v>11.714882099625781</c:v>
                </c:pt>
                <c:pt idx="208">
                  <c:v>11.655833230981164</c:v>
                </c:pt>
                <c:pt idx="209">
                  <c:v>11.596940779915123</c:v>
                </c:pt>
                <c:pt idx="210">
                  <c:v>11.538222662433025</c:v>
                </c:pt>
                <c:pt idx="211">
                  <c:v>11.479696741505231</c:v>
                </c:pt>
                <c:pt idx="212">
                  <c:v>11.4213808216329</c:v>
                </c:pt>
                <c:pt idx="213">
                  <c:v>11.363292643431583</c:v>
                </c:pt>
                <c:pt idx="214">
                  <c:v>11.305449878234253</c:v>
                </c:pt>
                <c:pt idx="215">
                  <c:v>11.247870122715403</c:v>
                </c:pt>
                <c:pt idx="216">
                  <c:v>11.19057089353787</c:v>
                </c:pt>
                <c:pt idx="217">
                  <c:v>11.133569622023982</c:v>
                </c:pt>
                <c:pt idx="218">
                  <c:v>11.076883648852686</c:v>
                </c:pt>
                <c:pt idx="219">
                  <c:v>11.020530218784236</c:v>
                </c:pt>
                <c:pt idx="220">
                  <c:v>10.964526475414068</c:v>
                </c:pt>
                <c:pt idx="221">
                  <c:v>10.908889455957459</c:v>
                </c:pt>
                <c:pt idx="222">
                  <c:v>10.853636086066521</c:v>
                </c:pt>
                <c:pt idx="223">
                  <c:v>10.798783174681173</c:v>
                </c:pt>
                <c:pt idx="224">
                  <c:v>10.74434740891558</c:v>
                </c:pt>
                <c:pt idx="225">
                  <c:v>10.690345348981687</c:v>
                </c:pt>
                <c:pt idx="226">
                  <c:v>10.636793423151337</c:v>
                </c:pt>
                <c:pt idx="227">
                  <c:v>10.58370792275853</c:v>
                </c:pt>
                <c:pt idx="228">
                  <c:v>10.531104997243348</c:v>
                </c:pt>
                <c:pt idx="229">
                  <c:v>10.479000649239046</c:v>
                </c:pt>
                <c:pt idx="230">
                  <c:v>10.427410729703793</c:v>
                </c:pt>
                <c:pt idx="231">
                  <c:v>10.376350933098566</c:v>
                </c:pt>
                <c:pt idx="232">
                  <c:v>10.325836792612652</c:v>
                </c:pt>
                <c:pt idx="233">
                  <c:v>10.275883675438203</c:v>
                </c:pt>
                <c:pt idx="234">
                  <c:v>10.226506778095304</c:v>
                </c:pt>
                <c:pt idx="235">
                  <c:v>10.177721121808945</c:v>
                </c:pt>
                <c:pt idx="236">
                  <c:v>10.129541547939331</c:v>
                </c:pt>
                <c:pt idx="237">
                  <c:v>10.081982713466914</c:v>
                </c:pt>
                <c:pt idx="238">
                  <c:v>10.035059086533504</c:v>
                </c:pt>
                <c:pt idx="239">
                  <c:v>9.9887849420408354</c:v>
                </c:pt>
                <c:pt idx="240">
                  <c:v>9.9431743573079174</c:v>
                </c:pt>
                <c:pt idx="241">
                  <c:v>9.8982412077884998</c:v>
                </c:pt>
                <c:pt idx="242">
                  <c:v>9.8539991628499308</c:v>
                </c:pt>
                <c:pt idx="243">
                  <c:v>9.8104616816147328</c:v>
                </c:pt>
                <c:pt idx="244">
                  <c:v>9.7676420088661207</c:v>
                </c:pt>
                <c:pt idx="245">
                  <c:v>9.7255531710187348</c:v>
                </c:pt>
                <c:pt idx="246">
                  <c:v>9.6842079721557983</c:v>
                </c:pt>
                <c:pt idx="247">
                  <c:v>9.6436189901339162</c:v>
                </c:pt>
                <c:pt idx="248">
                  <c:v>9.6037985727566948</c:v>
                </c:pt>
                <c:pt idx="249">
                  <c:v>9.5647588340183454</c:v>
                </c:pt>
                <c:pt idx="250">
                  <c:v>9.5265116504184242</c:v>
                </c:pt>
                <c:pt idx="251">
                  <c:v>9.4890686573487955</c:v>
                </c:pt>
                <c:pt idx="252">
                  <c:v>9.4524412455539988</c:v>
                </c:pt>
                <c:pt idx="253">
                  <c:v>9.4166405576659642</c:v>
                </c:pt>
                <c:pt idx="254">
                  <c:v>9.3816774848142845</c:v>
                </c:pt>
                <c:pt idx="255">
                  <c:v>9.3475626633129405</c:v>
                </c:pt>
                <c:pt idx="256">
                  <c:v>9.3143064714245796</c:v>
                </c:pt>
                <c:pt idx="257">
                  <c:v>9.2819190262032798</c:v>
                </c:pt>
                <c:pt idx="258">
                  <c:v>9.2504101804167895</c:v>
                </c:pt>
                <c:pt idx="259">
                  <c:v>9.2197895195491526</c:v>
                </c:pt>
                <c:pt idx="260">
                  <c:v>9.1900663588846605</c:v>
                </c:pt>
                <c:pt idx="261">
                  <c:v>9.1612497406740019</c:v>
                </c:pt>
                <c:pt idx="262">
                  <c:v>9.133348431383455</c:v>
                </c:pt>
                <c:pt idx="263">
                  <c:v>9.1063709190280004</c:v>
                </c:pt>
                <c:pt idx="264">
                  <c:v>9.0803254105891362</c:v>
                </c:pt>
                <c:pt idx="265">
                  <c:v>9.0552198295181743</c:v>
                </c:pt>
                <c:pt idx="266">
                  <c:v>9.0310618133258167</c:v>
                </c:pt>
                <c:pt idx="267">
                  <c:v>9.007858711258697</c:v>
                </c:pt>
                <c:pt idx="268">
                  <c:v>8.9856175820636253</c:v>
                </c:pt>
                <c:pt idx="269">
                  <c:v>8.9643451918402093</c:v>
                </c:pt>
                <c:pt idx="270">
                  <c:v>8.9440480119824954</c:v>
                </c:pt>
                <c:pt idx="271">
                  <c:v>8.9247322172102788</c:v>
                </c:pt>
                <c:pt idx="272">
                  <c:v>8.9064036836906464</c:v>
                </c:pt>
                <c:pt idx="273">
                  <c:v>8.889067987250364</c:v>
                </c:pt>
                <c:pt idx="274">
                  <c:v>8.8727304016796165</c:v>
                </c:pt>
                <c:pt idx="275">
                  <c:v>8.8573958971276419</c:v>
                </c:pt>
                <c:pt idx="276">
                  <c:v>8.8430691385907316</c:v>
                </c:pt>
                <c:pt idx="277">
                  <c:v>8.8297544844930655</c:v>
                </c:pt>
                <c:pt idx="278">
                  <c:v>8.8174559853608141</c:v>
                </c:pt>
                <c:pt idx="279">
                  <c:v>8.8061773825899028</c:v>
                </c:pt>
                <c:pt idx="280">
                  <c:v>8.7959221073078204</c:v>
                </c:pt>
                <c:pt idx="281">
                  <c:v>8.7866932793298176</c:v>
                </c:pt>
                <c:pt idx="282">
                  <c:v>8.7784937062098081</c:v>
                </c:pt>
                <c:pt idx="283">
                  <c:v>8.7713258823862716</c:v>
                </c:pt>
                <c:pt idx="284">
                  <c:v>8.7651919884234033</c:v>
                </c:pt>
                <c:pt idx="285">
                  <c:v>8.760093890347747</c:v>
                </c:pt>
                <c:pt idx="286">
                  <c:v>8.7560331390805342</c:v>
                </c:pt>
                <c:pt idx="287">
                  <c:v>8.7530109699658531</c:v>
                </c:pt>
                <c:pt idx="288">
                  <c:v>8.7510283023948503</c:v>
                </c:pt>
                <c:pt idx="289">
                  <c:v>8.7500857395260354</c:v>
                </c:pt>
                <c:pt idx="290">
                  <c:v>8.7501835681017823</c:v>
                </c:pt>
                <c:pt idx="291">
                  <c:v>8.751321758361108</c:v>
                </c:pt>
                <c:pt idx="292">
                  <c:v>8.7534999640487214</c:v>
                </c:pt>
                <c:pt idx="293">
                  <c:v>8.7567175225203613</c:v>
                </c:pt>
                <c:pt idx="294">
                  <c:v>8.7609734549443807</c:v>
                </c:pt>
                <c:pt idx="295">
                  <c:v>8.7662664665995251</c:v>
                </c:pt>
                <c:pt idx="296">
                  <c:v>8.7725949472688036</c:v>
                </c:pt>
                <c:pt idx="297">
                  <c:v>8.7799569717293497</c:v>
                </c:pt>
                <c:pt idx="298">
                  <c:v>8.7883503003380952</c:v>
                </c:pt>
                <c:pt idx="299">
                  <c:v>8.7977723797131091</c:v>
                </c:pt>
                <c:pt idx="300">
                  <c:v>8.8082203435103779</c:v>
                </c:pt>
                <c:pt idx="301">
                  <c:v>8.8196910132957882</c:v>
                </c:pt>
                <c:pt idx="302">
                  <c:v>8.8321808995120588</c:v>
                </c:pt>
                <c:pt idx="303">
                  <c:v>8.8456862025403193</c:v>
                </c:pt>
                <c:pt idx="304">
                  <c:v>8.8602028138560094</c:v>
                </c:pt>
                <c:pt idx="305">
                  <c:v>8.8757263172787635</c:v>
                </c:pt>
                <c:pt idx="306">
                  <c:v>8.8922519903158737</c:v>
                </c:pt>
                <c:pt idx="307">
                  <c:v>8.9097748055989516</c:v>
                </c:pt>
                <c:pt idx="308">
                  <c:v>8.9282894324133348</c:v>
                </c:pt>
                <c:pt idx="309">
                  <c:v>8.9477902383197598</c:v>
                </c:pt>
                <c:pt idx="310">
                  <c:v>8.9682712908678592</c:v>
                </c:pt>
                <c:pt idx="311">
                  <c:v>8.9897263594008887</c:v>
                </c:pt>
                <c:pt idx="312">
                  <c:v>9.0121489169511992</c:v>
                </c:pt>
                <c:pt idx="313">
                  <c:v>9.0355321422258363</c:v>
                </c:pt>
                <c:pt idx="314">
                  <c:v>9.0598689216816943</c:v>
                </c:pt>
                <c:pt idx="315">
                  <c:v>9.0851518516895542</c:v>
                </c:pt>
                <c:pt idx="316">
                  <c:v>9.1113732407863974</c:v>
                </c:pt>
                <c:pt idx="317">
                  <c:v>9.1385251120152553</c:v>
                </c:pt>
                <c:pt idx="318">
                  <c:v>9.1665992053519361</c:v>
                </c:pt>
                <c:pt idx="319">
                  <c:v>9.1955869802178469</c:v>
                </c:pt>
                <c:pt idx="320">
                  <c:v>9.2254796180781735</c:v>
                </c:pt>
                <c:pt idx="321">
                  <c:v>9.2562680251246157</c:v>
                </c:pt>
                <c:pt idx="322">
                  <c:v>9.2879428350418696</c:v>
                </c:pt>
                <c:pt idx="323">
                  <c:v>9.3204944118570001</c:v>
                </c:pt>
                <c:pt idx="324">
                  <c:v>9.353912852870863</c:v>
                </c:pt>
                <c:pt idx="325">
                  <c:v>9.388187991670657</c:v>
                </c:pt>
                <c:pt idx="326">
                  <c:v>9.423309401222701</c:v>
                </c:pt>
                <c:pt idx="327">
                  <c:v>9.4592663970445123</c:v>
                </c:pt>
                <c:pt idx="328">
                  <c:v>9.4960480404551824</c:v>
                </c:pt>
                <c:pt idx="329">
                  <c:v>9.5336431419031022</c:v>
                </c:pt>
                <c:pt idx="330">
                  <c:v>9.5720402643699902</c:v>
                </c:pt>
                <c:pt idx="331">
                  <c:v>9.6112277268502275</c:v>
                </c:pt>
                <c:pt idx="332">
                  <c:v>9.6511936079043839</c:v>
                </c:pt>
                <c:pt idx="333">
                  <c:v>9.6919257492859252</c:v>
                </c:pt>
                <c:pt idx="334">
                  <c:v>9.7334117596399174</c:v>
                </c:pt>
                <c:pt idx="335">
                  <c:v>9.7756390182727078</c:v>
                </c:pt>
                <c:pt idx="336">
                  <c:v>9.8185946789912926</c:v>
                </c:pt>
                <c:pt idx="337">
                  <c:v>9.8622656740113737</c:v>
                </c:pt>
                <c:pt idx="338">
                  <c:v>9.9066387179327435</c:v>
                </c:pt>
                <c:pt idx="339">
                  <c:v>9.9517003117809502</c:v>
                </c:pt>
                <c:pt idx="340">
                  <c:v>9.9974367471138574</c:v>
                </c:pt>
                <c:pt idx="341">
                  <c:v>10.043834110192002</c:v>
                </c:pt>
                <c:pt idx="342">
                  <c:v>10.090878286211346</c:v>
                </c:pt>
                <c:pt idx="343">
                  <c:v>10.138554963597242</c:v>
                </c:pt>
                <c:pt idx="344">
                  <c:v>10.186849638358218</c:v>
                </c:pt>
                <c:pt idx="345">
                  <c:v>10.235747618498332</c:v>
                </c:pt>
                <c:pt idx="346">
                  <c:v>10.2852340284867</c:v>
                </c:pt>
                <c:pt idx="347">
                  <c:v>10.335293813782876</c:v>
                </c:pt>
                <c:pt idx="348">
                  <c:v>10.385911745416662</c:v>
                </c:pt>
                <c:pt idx="349">
                  <c:v>10.437072424621013</c:v>
                </c:pt>
                <c:pt idx="350">
                  <c:v>10.488760287516577</c:v>
                </c:pt>
                <c:pt idx="351">
                  <c:v>10.540959609846475</c:v>
                </c:pt>
                <c:pt idx="352">
                  <c:v>10.593654511759858</c:v>
                </c:pt>
                <c:pt idx="353">
                  <c:v>10.646828962642815</c:v>
                </c:pt>
                <c:pt idx="354">
                  <c:v>10.700466785995131</c:v>
                </c:pt>
                <c:pt idx="355">
                  <c:v>10.754551664351434</c:v>
                </c:pt>
                <c:pt idx="356">
                  <c:v>10.809067144245224</c:v>
                </c:pt>
                <c:pt idx="357">
                  <c:v>10.863996641214271</c:v>
                </c:pt>
                <c:pt idx="358">
                  <c:v>10.919323444845872</c:v>
                </c:pt>
                <c:pt idx="359">
                  <c:v>10.975030723860419</c:v>
                </c:pt>
                <c:pt idx="360">
                  <c:v>11.031101531231737</c:v>
                </c:pt>
                <c:pt idx="361">
                  <c:v>11.087518809342638</c:v>
                </c:pt>
                <c:pt idx="362">
                  <c:v>11.144265395174109</c:v>
                </c:pt>
                <c:pt idx="363">
                  <c:v>11.201324025526574</c:v>
                </c:pt>
                <c:pt idx="364">
                  <c:v>11.258677342271632</c:v>
                </c:pt>
                <c:pt idx="365">
                  <c:v>11.316307897632669</c:v>
                </c:pt>
                <c:pt idx="366">
                  <c:v>11.374198159492741</c:v>
                </c:pt>
                <c:pt idx="367">
                  <c:v>11.432330516728127</c:v>
                </c:pt>
                <c:pt idx="368">
                  <c:v>11.490687284565903</c:v>
                </c:pt>
                <c:pt idx="369">
                  <c:v>11.549250709963925</c:v>
                </c:pt>
                <c:pt idx="370">
                  <c:v>11.608002977011585</c:v>
                </c:pt>
                <c:pt idx="371">
                  <c:v>11.666926212349694</c:v>
                </c:pt>
                <c:pt idx="372">
                  <c:v>11.726002490607826</c:v>
                </c:pt>
                <c:pt idx="373">
                  <c:v>11.785213839857507</c:v>
                </c:pt>
                <c:pt idx="374">
                  <c:v>11.844542247079556</c:v>
                </c:pt>
                <c:pt idx="375">
                  <c:v>11.903969663643919</c:v>
                </c:pt>
                <c:pt idx="376">
                  <c:v>11.963478010800356</c:v>
                </c:pt>
                <c:pt idx="377">
                  <c:v>12.023049185178273</c:v>
                </c:pt>
                <c:pt idx="378">
                  <c:v>12.082665064294046</c:v>
                </c:pt>
                <c:pt idx="379">
                  <c:v>12.142307512064177</c:v>
                </c:pt>
                <c:pt idx="380">
                  <c:v>12.201958384322564</c:v>
                </c:pt>
                <c:pt idx="381">
                  <c:v>12.261599534340247</c:v>
                </c:pt>
                <c:pt idx="382">
                  <c:v>12.32121281834592</c:v>
                </c:pt>
                <c:pt idx="383">
                  <c:v>12.380780101045557</c:v>
                </c:pt>
                <c:pt idx="384">
                  <c:v>12.440283261139447</c:v>
                </c:pt>
                <c:pt idx="385">
                  <c:v>12.49970419683498</c:v>
                </c:pt>
                <c:pt idx="386">
                  <c:v>12.559024831353495</c:v>
                </c:pt>
              </c:numCache>
            </c:numRef>
          </c:yVal>
        </c:ser>
        <c:axId val="116886912"/>
        <c:axId val="134555136"/>
      </c:scatterChart>
      <c:valAx>
        <c:axId val="116886912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Day Number (from June</a:t>
                </a:r>
                <a:r>
                  <a:rPr lang="en-US" baseline="0"/>
                  <a:t> 21, 2009)</a:t>
                </a:r>
                <a:endParaRPr lang="en-US"/>
              </a:p>
            </c:rich>
          </c:tx>
          <c:layout/>
        </c:title>
        <c:numFmt formatCode="General" sourceLinked="1"/>
        <c:majorTickMark val="none"/>
        <c:tickLblPos val="nextTo"/>
        <c:crossAx val="134555136"/>
        <c:crosses val="autoZero"/>
        <c:crossBetween val="midCat"/>
      </c:valAx>
      <c:valAx>
        <c:axId val="134555136"/>
        <c:scaling>
          <c:orientation val="minMax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Length of "Day"</a:t>
                </a:r>
                <a:r>
                  <a:rPr lang="en-US" baseline="0"/>
                  <a:t> (hours)</a:t>
                </a:r>
              </a:p>
            </c:rich>
          </c:tx>
          <c:layout/>
        </c:title>
        <c:numFmt formatCode="0.00" sourceLinked="1"/>
        <c:majorTickMark val="none"/>
        <c:tickLblPos val="nextTo"/>
        <c:crossAx val="116886912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1076325</xdr:colOff>
      <xdr:row>9</xdr:row>
      <xdr:rowOff>314325</xdr:rowOff>
    </xdr:from>
    <xdr:to>
      <xdr:col>0</xdr:col>
      <xdr:colOff>5133975</xdr:colOff>
      <xdr:row>12</xdr:row>
      <xdr:rowOff>268087</xdr:rowOff>
    </xdr:to>
    <xdr:pic>
      <xdr:nvPicPr>
        <xdr:cNvPr id="2" name="Picture 1" descr="RS.bmp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076325" y="3571875"/>
          <a:ext cx="4057650" cy="103961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47624</xdr:colOff>
      <xdr:row>2</xdr:row>
      <xdr:rowOff>59531</xdr:rowOff>
    </xdr:from>
    <xdr:to>
      <xdr:col>22</xdr:col>
      <xdr:colOff>285749</xdr:colOff>
      <xdr:row>21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83343</xdr:colOff>
      <xdr:row>1</xdr:row>
      <xdr:rowOff>226218</xdr:rowOff>
    </xdr:from>
    <xdr:to>
      <xdr:col>26</xdr:col>
      <xdr:colOff>35719</xdr:colOff>
      <xdr:row>29</xdr:row>
      <xdr:rowOff>59531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35719</xdr:rowOff>
    </xdr:from>
    <xdr:to>
      <xdr:col>12</xdr:col>
      <xdr:colOff>619125</xdr:colOff>
      <xdr:row>28</xdr:row>
      <xdr:rowOff>16670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7:A9"/>
  <sheetViews>
    <sheetView tabSelected="1" workbookViewId="0">
      <selection activeCell="A7" sqref="A7"/>
    </sheetView>
  </sheetViews>
  <sheetFormatPr defaultRowHeight="28.5"/>
  <cols>
    <col min="1" max="1" width="80.875" style="17" customWidth="1"/>
  </cols>
  <sheetData>
    <row r="7" spans="1:1">
      <c r="A7" s="17" t="s">
        <v>843</v>
      </c>
    </row>
    <row r="9" spans="1:1">
      <c r="A9" s="17" t="s">
        <v>844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33"/>
  <sheetViews>
    <sheetView zoomScale="80" zoomScaleNormal="80" workbookViewId="0">
      <selection sqref="A1:A2"/>
    </sheetView>
  </sheetViews>
  <sheetFormatPr defaultRowHeight="15.75"/>
  <cols>
    <col min="4" max="4" width="13.375" customWidth="1"/>
    <col min="12" max="13" width="9" style="5"/>
  </cols>
  <sheetData>
    <row r="1" spans="1:13">
      <c r="A1" s="16" t="s">
        <v>0</v>
      </c>
      <c r="B1" s="16" t="s">
        <v>1</v>
      </c>
      <c r="C1" s="16" t="s">
        <v>2</v>
      </c>
      <c r="D1" s="16" t="s">
        <v>3</v>
      </c>
      <c r="E1" s="16" t="s">
        <v>4</v>
      </c>
      <c r="F1" s="16" t="s">
        <v>5</v>
      </c>
      <c r="G1" s="16" t="s">
        <v>6</v>
      </c>
      <c r="H1" s="1" t="s">
        <v>7</v>
      </c>
      <c r="I1" s="7"/>
      <c r="J1" s="7"/>
      <c r="K1" t="s">
        <v>104</v>
      </c>
    </row>
    <row r="2" spans="1:13" ht="18">
      <c r="A2" s="16"/>
      <c r="B2" s="16"/>
      <c r="C2" s="16"/>
      <c r="D2" s="16"/>
      <c r="E2" s="16"/>
      <c r="F2" s="16"/>
      <c r="G2" s="16"/>
      <c r="H2" s="1" t="s">
        <v>8</v>
      </c>
      <c r="I2" s="7"/>
      <c r="J2" s="7"/>
      <c r="K2" s="8" t="s">
        <v>105</v>
      </c>
      <c r="L2" s="5" t="s">
        <v>102</v>
      </c>
      <c r="M2" s="5" t="s">
        <v>103</v>
      </c>
    </row>
    <row r="3" spans="1:13">
      <c r="A3" s="2">
        <v>39995</v>
      </c>
      <c r="B3" s="3">
        <v>0.22916666666666666</v>
      </c>
      <c r="C3" s="3">
        <v>0.87708333333333333</v>
      </c>
      <c r="D3" s="4" t="s">
        <v>9</v>
      </c>
      <c r="E3" s="4" t="s">
        <v>10</v>
      </c>
      <c r="F3" s="3">
        <v>0.55347222222222225</v>
      </c>
      <c r="G3" s="4" t="s">
        <v>11</v>
      </c>
      <c r="H3" s="4">
        <v>152.084</v>
      </c>
      <c r="I3" s="13">
        <f>B3</f>
        <v>0.22916666666666666</v>
      </c>
      <c r="J3" s="13">
        <f>C3</f>
        <v>0.87708333333333333</v>
      </c>
      <c r="K3" s="6"/>
      <c r="L3" s="5">
        <v>10</v>
      </c>
      <c r="M3" s="10">
        <f>(J3-I3)*24</f>
        <v>15.55</v>
      </c>
    </row>
    <row r="4" spans="1:13">
      <c r="A4" s="2">
        <v>39996</v>
      </c>
      <c r="B4" s="3">
        <v>0.2298611111111111</v>
      </c>
      <c r="C4" s="3">
        <v>0.87708333333333333</v>
      </c>
      <c r="D4" s="4" t="s">
        <v>12</v>
      </c>
      <c r="E4" s="4" t="s">
        <v>13</v>
      </c>
      <c r="F4" s="3">
        <v>0.55347222222222225</v>
      </c>
      <c r="G4" s="4" t="s">
        <v>14</v>
      </c>
      <c r="H4" s="4">
        <v>152.08500000000001</v>
      </c>
      <c r="I4" s="13">
        <f t="shared" ref="I4:I33" si="0">B4</f>
        <v>0.2298611111111111</v>
      </c>
      <c r="J4" s="13">
        <f t="shared" ref="J4:J33" si="1">C4</f>
        <v>0.87708333333333333</v>
      </c>
      <c r="L4" s="5">
        <v>11</v>
      </c>
      <c r="M4" s="10">
        <f t="shared" ref="M4:M33" si="2">(J4-I4)*24</f>
        <v>15.533333333333335</v>
      </c>
    </row>
    <row r="5" spans="1:13">
      <c r="A5" s="2">
        <v>39997</v>
      </c>
      <c r="B5" s="3">
        <v>0.2298611111111111</v>
      </c>
      <c r="C5" s="3">
        <v>0.87708333333333333</v>
      </c>
      <c r="D5" s="4" t="s">
        <v>15</v>
      </c>
      <c r="E5" s="4" t="s">
        <v>16</v>
      </c>
      <c r="F5" s="3">
        <v>0.55347222222222225</v>
      </c>
      <c r="G5" s="4" t="s">
        <v>17</v>
      </c>
      <c r="H5" s="4">
        <v>152.08500000000001</v>
      </c>
      <c r="I5" s="13">
        <f t="shared" si="0"/>
        <v>0.2298611111111111</v>
      </c>
      <c r="J5" s="13">
        <f t="shared" si="1"/>
        <v>0.87708333333333333</v>
      </c>
      <c r="L5" s="5">
        <v>12</v>
      </c>
      <c r="M5" s="10">
        <f t="shared" si="2"/>
        <v>15.533333333333335</v>
      </c>
    </row>
    <row r="6" spans="1:13">
      <c r="A6" s="2">
        <v>39998</v>
      </c>
      <c r="B6" s="3">
        <v>0.23055555555555554</v>
      </c>
      <c r="C6" s="3">
        <v>0.87708333333333333</v>
      </c>
      <c r="D6" s="4" t="s">
        <v>18</v>
      </c>
      <c r="E6" s="4" t="s">
        <v>19</v>
      </c>
      <c r="F6" s="3">
        <v>0.5541666666666667</v>
      </c>
      <c r="G6" s="4" t="s">
        <v>20</v>
      </c>
      <c r="H6" s="4">
        <v>152.08500000000001</v>
      </c>
      <c r="I6" s="13">
        <f t="shared" si="0"/>
        <v>0.23055555555555554</v>
      </c>
      <c r="J6" s="13">
        <f t="shared" si="1"/>
        <v>0.87708333333333333</v>
      </c>
      <c r="L6" s="5">
        <v>13</v>
      </c>
      <c r="M6" s="10">
        <f t="shared" si="2"/>
        <v>15.516666666666667</v>
      </c>
    </row>
    <row r="7" spans="1:13">
      <c r="A7" s="2">
        <v>39999</v>
      </c>
      <c r="B7" s="3">
        <v>0.23124999999999998</v>
      </c>
      <c r="C7" s="3">
        <v>0.87638888888888899</v>
      </c>
      <c r="D7" s="4" t="s">
        <v>21</v>
      </c>
      <c r="E7" s="4" t="s">
        <v>22</v>
      </c>
      <c r="F7" s="3">
        <v>0.5541666666666667</v>
      </c>
      <c r="G7" s="4" t="s">
        <v>23</v>
      </c>
      <c r="H7" s="4">
        <v>152.084</v>
      </c>
      <c r="I7" s="13">
        <f t="shared" si="0"/>
        <v>0.23124999999999998</v>
      </c>
      <c r="J7" s="13">
        <f t="shared" si="1"/>
        <v>0.87638888888888899</v>
      </c>
      <c r="L7" s="5">
        <v>14</v>
      </c>
      <c r="M7" s="10">
        <f t="shared" si="2"/>
        <v>15.483333333333338</v>
      </c>
    </row>
    <row r="8" spans="1:13">
      <c r="A8" s="2">
        <v>40000</v>
      </c>
      <c r="B8" s="3">
        <v>0.23124999999999998</v>
      </c>
      <c r="C8" s="3">
        <v>0.87638888888888899</v>
      </c>
      <c r="D8" s="4" t="s">
        <v>24</v>
      </c>
      <c r="E8" s="4" t="s">
        <v>25</v>
      </c>
      <c r="F8" s="3">
        <v>0.5541666666666667</v>
      </c>
      <c r="G8" s="4" t="s">
        <v>26</v>
      </c>
      <c r="H8" s="4">
        <v>152.083</v>
      </c>
      <c r="I8" s="13">
        <f t="shared" si="0"/>
        <v>0.23124999999999998</v>
      </c>
      <c r="J8" s="13">
        <f t="shared" si="1"/>
        <v>0.87638888888888899</v>
      </c>
      <c r="L8" s="5">
        <v>15</v>
      </c>
      <c r="M8" s="10">
        <f t="shared" si="2"/>
        <v>15.483333333333338</v>
      </c>
    </row>
    <row r="9" spans="1:13">
      <c r="A9" s="2">
        <v>40001</v>
      </c>
      <c r="B9" s="3">
        <v>0.23194444444444443</v>
      </c>
      <c r="C9" s="3">
        <v>0.87569444444444444</v>
      </c>
      <c r="D9" s="4" t="s">
        <v>27</v>
      </c>
      <c r="E9" s="4" t="s">
        <v>28</v>
      </c>
      <c r="F9" s="3">
        <v>0.5541666666666667</v>
      </c>
      <c r="G9" s="4" t="s">
        <v>29</v>
      </c>
      <c r="H9" s="4">
        <v>152.08099999999999</v>
      </c>
      <c r="I9" s="13">
        <f t="shared" si="0"/>
        <v>0.23194444444444443</v>
      </c>
      <c r="J9" s="13">
        <f t="shared" si="1"/>
        <v>0.87569444444444444</v>
      </c>
      <c r="L9" s="5">
        <v>16</v>
      </c>
      <c r="M9" s="10">
        <f t="shared" si="2"/>
        <v>15.450000000000001</v>
      </c>
    </row>
    <row r="10" spans="1:13">
      <c r="A10" s="2">
        <v>40002</v>
      </c>
      <c r="B10" s="3">
        <v>0.23263888888888887</v>
      </c>
      <c r="C10" s="3">
        <v>0.87569444444444444</v>
      </c>
      <c r="D10" s="4" t="s">
        <v>30</v>
      </c>
      <c r="E10" s="4" t="s">
        <v>31</v>
      </c>
      <c r="F10" s="3">
        <v>0.5541666666666667</v>
      </c>
      <c r="G10" s="4" t="s">
        <v>32</v>
      </c>
      <c r="H10" s="4">
        <v>152.07900000000001</v>
      </c>
      <c r="I10" s="13">
        <f t="shared" si="0"/>
        <v>0.23263888888888887</v>
      </c>
      <c r="J10" s="13">
        <f t="shared" si="1"/>
        <v>0.87569444444444444</v>
      </c>
      <c r="L10" s="5">
        <v>17</v>
      </c>
      <c r="M10" s="10">
        <f t="shared" si="2"/>
        <v>15.433333333333334</v>
      </c>
    </row>
    <row r="11" spans="1:13">
      <c r="A11" s="2">
        <v>40003</v>
      </c>
      <c r="B11" s="3">
        <v>0.23333333333333331</v>
      </c>
      <c r="C11" s="3">
        <v>0.875</v>
      </c>
      <c r="D11" s="4" t="s">
        <v>33</v>
      </c>
      <c r="E11" s="4" t="s">
        <v>34</v>
      </c>
      <c r="F11" s="3">
        <v>0.5541666666666667</v>
      </c>
      <c r="G11" s="4" t="s">
        <v>35</v>
      </c>
      <c r="H11" s="4">
        <v>152.07599999999999</v>
      </c>
      <c r="I11" s="13">
        <f t="shared" si="0"/>
        <v>0.23333333333333331</v>
      </c>
      <c r="J11" s="13">
        <f t="shared" si="1"/>
        <v>0.875</v>
      </c>
      <c r="L11" s="5">
        <v>18</v>
      </c>
      <c r="M11" s="10">
        <f t="shared" si="2"/>
        <v>15.400000000000002</v>
      </c>
    </row>
    <row r="12" spans="1:13">
      <c r="A12" s="2">
        <v>40004</v>
      </c>
      <c r="B12" s="3">
        <v>0.23402777777777781</v>
      </c>
      <c r="C12" s="3">
        <v>0.875</v>
      </c>
      <c r="D12" s="4" t="s">
        <v>36</v>
      </c>
      <c r="E12" s="4" t="s">
        <v>37</v>
      </c>
      <c r="F12" s="3">
        <v>0.5541666666666667</v>
      </c>
      <c r="G12" s="4" t="s">
        <v>38</v>
      </c>
      <c r="H12" s="4">
        <v>152.07300000000001</v>
      </c>
      <c r="I12" s="13">
        <f t="shared" si="0"/>
        <v>0.23402777777777781</v>
      </c>
      <c r="J12" s="13">
        <f t="shared" si="1"/>
        <v>0.875</v>
      </c>
      <c r="L12" s="5">
        <v>19</v>
      </c>
      <c r="M12" s="10">
        <f t="shared" si="2"/>
        <v>15.383333333333333</v>
      </c>
    </row>
    <row r="13" spans="1:13">
      <c r="A13" s="2">
        <v>40005</v>
      </c>
      <c r="B13" s="3">
        <v>0.23402777777777781</v>
      </c>
      <c r="C13" s="3">
        <v>0.87430555555555556</v>
      </c>
      <c r="D13" s="4" t="s">
        <v>39</v>
      </c>
      <c r="E13" s="4" t="s">
        <v>40</v>
      </c>
      <c r="F13" s="3">
        <v>0.55486111111111114</v>
      </c>
      <c r="G13" s="4" t="s">
        <v>41</v>
      </c>
      <c r="H13" s="4">
        <v>152.06899999999999</v>
      </c>
      <c r="I13" s="13">
        <f t="shared" si="0"/>
        <v>0.23402777777777781</v>
      </c>
      <c r="J13" s="13">
        <f t="shared" si="1"/>
        <v>0.87430555555555556</v>
      </c>
      <c r="L13" s="5">
        <v>20</v>
      </c>
      <c r="M13" s="10">
        <f t="shared" si="2"/>
        <v>15.366666666666665</v>
      </c>
    </row>
    <row r="14" spans="1:13">
      <c r="A14" s="2">
        <v>40006</v>
      </c>
      <c r="B14" s="3">
        <v>0.23472222222222219</v>
      </c>
      <c r="C14" s="3">
        <v>0.87430555555555556</v>
      </c>
      <c r="D14" s="4" t="s">
        <v>42</v>
      </c>
      <c r="E14" s="4" t="s">
        <v>43</v>
      </c>
      <c r="F14" s="3">
        <v>0.55486111111111114</v>
      </c>
      <c r="G14" s="4" t="s">
        <v>44</v>
      </c>
      <c r="H14" s="4">
        <v>152.065</v>
      </c>
      <c r="I14" s="13">
        <f t="shared" si="0"/>
        <v>0.23472222222222219</v>
      </c>
      <c r="J14" s="13">
        <f t="shared" si="1"/>
        <v>0.87430555555555556</v>
      </c>
      <c r="L14" s="5">
        <v>21</v>
      </c>
      <c r="M14" s="10">
        <f t="shared" si="2"/>
        <v>15.350000000000001</v>
      </c>
    </row>
    <row r="15" spans="1:13">
      <c r="A15" s="2">
        <v>40007</v>
      </c>
      <c r="B15" s="3">
        <v>0.23541666666666669</v>
      </c>
      <c r="C15" s="3">
        <v>0.87361111111111101</v>
      </c>
      <c r="D15" s="4" t="s">
        <v>45</v>
      </c>
      <c r="E15" s="4" t="s">
        <v>46</v>
      </c>
      <c r="F15" s="3">
        <v>0.55486111111111114</v>
      </c>
      <c r="G15" s="4" t="s">
        <v>47</v>
      </c>
      <c r="H15" s="4">
        <v>152.06</v>
      </c>
      <c r="I15" s="13">
        <f t="shared" si="0"/>
        <v>0.23541666666666669</v>
      </c>
      <c r="J15" s="13">
        <f t="shared" si="1"/>
        <v>0.87361111111111101</v>
      </c>
      <c r="L15" s="5">
        <v>22</v>
      </c>
      <c r="M15" s="10">
        <f t="shared" si="2"/>
        <v>15.316666666666663</v>
      </c>
    </row>
    <row r="16" spans="1:13">
      <c r="A16" s="2">
        <v>40008</v>
      </c>
      <c r="B16" s="3">
        <v>0.23611111111111113</v>
      </c>
      <c r="C16" s="3">
        <v>0.87291666666666667</v>
      </c>
      <c r="D16" s="4" t="s">
        <v>48</v>
      </c>
      <c r="E16" s="4" t="s">
        <v>49</v>
      </c>
      <c r="F16" s="3">
        <v>0.55486111111111114</v>
      </c>
      <c r="G16" s="4" t="s">
        <v>50</v>
      </c>
      <c r="H16" s="4">
        <v>152.054</v>
      </c>
      <c r="I16" s="13">
        <f t="shared" si="0"/>
        <v>0.23611111111111113</v>
      </c>
      <c r="J16" s="13">
        <f t="shared" si="1"/>
        <v>0.87291666666666667</v>
      </c>
      <c r="L16" s="5">
        <v>23</v>
      </c>
      <c r="M16" s="10">
        <f t="shared" si="2"/>
        <v>15.283333333333331</v>
      </c>
    </row>
    <row r="17" spans="1:20">
      <c r="A17" s="2">
        <v>40009</v>
      </c>
      <c r="B17" s="3">
        <v>0.23680555555555557</v>
      </c>
      <c r="C17" s="3">
        <v>0.87291666666666667</v>
      </c>
      <c r="D17" s="4" t="s">
        <v>51</v>
      </c>
      <c r="E17" s="4" t="s">
        <v>52</v>
      </c>
      <c r="F17" s="3">
        <v>0.55486111111111114</v>
      </c>
      <c r="G17" s="4" t="s">
        <v>53</v>
      </c>
      <c r="H17" s="4">
        <v>152.048</v>
      </c>
      <c r="I17" s="13">
        <f t="shared" si="0"/>
        <v>0.23680555555555557</v>
      </c>
      <c r="J17" s="13">
        <f t="shared" si="1"/>
        <v>0.87291666666666667</v>
      </c>
      <c r="L17" s="5">
        <v>24</v>
      </c>
      <c r="M17" s="10">
        <f t="shared" si="2"/>
        <v>15.266666666666666</v>
      </c>
    </row>
    <row r="18" spans="1:20">
      <c r="A18" s="2">
        <v>40010</v>
      </c>
      <c r="B18" s="3">
        <v>0.23750000000000002</v>
      </c>
      <c r="C18" s="3">
        <v>0.87222222222222223</v>
      </c>
      <c r="D18" s="4" t="s">
        <v>54</v>
      </c>
      <c r="E18" s="4" t="s">
        <v>55</v>
      </c>
      <c r="F18" s="3">
        <v>0.55486111111111114</v>
      </c>
      <c r="G18" s="4" t="s">
        <v>56</v>
      </c>
      <c r="H18" s="4">
        <v>152.041</v>
      </c>
      <c r="I18" s="13">
        <f t="shared" si="0"/>
        <v>0.23750000000000002</v>
      </c>
      <c r="J18" s="13">
        <f t="shared" si="1"/>
        <v>0.87222222222222223</v>
      </c>
      <c r="L18" s="5">
        <v>25</v>
      </c>
      <c r="M18" s="10">
        <f t="shared" si="2"/>
        <v>15.233333333333333</v>
      </c>
    </row>
    <row r="19" spans="1:20">
      <c r="A19" s="2">
        <v>40011</v>
      </c>
      <c r="B19" s="3">
        <v>0.23819444444444446</v>
      </c>
      <c r="C19" s="3">
        <v>0.87152777777777779</v>
      </c>
      <c r="D19" s="4" t="s">
        <v>57</v>
      </c>
      <c r="E19" s="4" t="s">
        <v>58</v>
      </c>
      <c r="F19" s="3">
        <v>0.55486111111111114</v>
      </c>
      <c r="G19" s="4" t="s">
        <v>59</v>
      </c>
      <c r="H19" s="4">
        <v>152.03299999999999</v>
      </c>
      <c r="I19" s="13">
        <f t="shared" si="0"/>
        <v>0.23819444444444446</v>
      </c>
      <c r="J19" s="13">
        <f t="shared" si="1"/>
        <v>0.87152777777777779</v>
      </c>
      <c r="L19" s="5">
        <v>26</v>
      </c>
      <c r="M19" s="10">
        <f t="shared" si="2"/>
        <v>15.2</v>
      </c>
    </row>
    <row r="20" spans="1:20">
      <c r="A20" s="2">
        <v>40012</v>
      </c>
      <c r="B20" s="3">
        <v>0.2388888888888889</v>
      </c>
      <c r="C20" s="3">
        <v>0.87083333333333324</v>
      </c>
      <c r="D20" s="4" t="s">
        <v>60</v>
      </c>
      <c r="E20" s="4" t="s">
        <v>61</v>
      </c>
      <c r="F20" s="3">
        <v>0.55486111111111114</v>
      </c>
      <c r="G20" s="4" t="s">
        <v>62</v>
      </c>
      <c r="H20" s="4">
        <v>152.024</v>
      </c>
      <c r="I20" s="13">
        <f t="shared" si="0"/>
        <v>0.2388888888888889</v>
      </c>
      <c r="J20" s="13">
        <f t="shared" si="1"/>
        <v>0.87083333333333324</v>
      </c>
      <c r="L20" s="5">
        <v>27</v>
      </c>
      <c r="M20" s="10">
        <f t="shared" si="2"/>
        <v>15.166666666666664</v>
      </c>
    </row>
    <row r="21" spans="1:20">
      <c r="A21" s="2">
        <v>40013</v>
      </c>
      <c r="B21" s="3">
        <v>0.23958333333333334</v>
      </c>
      <c r="C21" s="3">
        <v>0.87013888888888891</v>
      </c>
      <c r="D21" s="4" t="s">
        <v>63</v>
      </c>
      <c r="E21" s="4" t="s">
        <v>64</v>
      </c>
      <c r="F21" s="3">
        <v>0.55486111111111114</v>
      </c>
      <c r="G21" s="4" t="s">
        <v>65</v>
      </c>
      <c r="H21" s="4">
        <v>152.01400000000001</v>
      </c>
      <c r="I21" s="13">
        <f t="shared" si="0"/>
        <v>0.23958333333333334</v>
      </c>
      <c r="J21" s="13">
        <f t="shared" si="1"/>
        <v>0.87013888888888891</v>
      </c>
      <c r="L21" s="5">
        <v>28</v>
      </c>
      <c r="M21" s="10">
        <f t="shared" si="2"/>
        <v>15.133333333333333</v>
      </c>
    </row>
    <row r="22" spans="1:20">
      <c r="A22" s="2">
        <v>40014</v>
      </c>
      <c r="B22" s="3">
        <v>0.24027777777777778</v>
      </c>
      <c r="C22" s="3">
        <v>0.87013888888888891</v>
      </c>
      <c r="D22" s="4" t="s">
        <v>66</v>
      </c>
      <c r="E22" s="4" t="s">
        <v>67</v>
      </c>
      <c r="F22" s="3">
        <v>0.55486111111111114</v>
      </c>
      <c r="G22" s="4" t="s">
        <v>68</v>
      </c>
      <c r="H22" s="4">
        <v>152.00399999999999</v>
      </c>
      <c r="I22" s="13">
        <f t="shared" si="0"/>
        <v>0.24027777777777778</v>
      </c>
      <c r="J22" s="13">
        <f t="shared" si="1"/>
        <v>0.87013888888888891</v>
      </c>
      <c r="L22" s="5">
        <v>29</v>
      </c>
      <c r="M22" s="10">
        <f t="shared" si="2"/>
        <v>15.116666666666667</v>
      </c>
    </row>
    <row r="23" spans="1:20">
      <c r="A23" s="2">
        <v>40015</v>
      </c>
      <c r="B23" s="3">
        <v>0.24097222222222223</v>
      </c>
      <c r="C23" s="3">
        <v>0.86944444444444446</v>
      </c>
      <c r="D23" s="4" t="s">
        <v>69</v>
      </c>
      <c r="E23" s="4" t="s">
        <v>70</v>
      </c>
      <c r="F23" s="3">
        <v>0.55486111111111114</v>
      </c>
      <c r="G23" s="4" t="s">
        <v>71</v>
      </c>
      <c r="H23" s="4">
        <v>151.99299999999999</v>
      </c>
      <c r="I23" s="13">
        <f t="shared" si="0"/>
        <v>0.24097222222222223</v>
      </c>
      <c r="J23" s="13">
        <f t="shared" si="1"/>
        <v>0.86944444444444446</v>
      </c>
      <c r="L23" s="5">
        <v>30</v>
      </c>
      <c r="M23" s="10">
        <f t="shared" si="2"/>
        <v>15.083333333333332</v>
      </c>
    </row>
    <row r="24" spans="1:20">
      <c r="A24" s="2">
        <v>40016</v>
      </c>
      <c r="B24" s="3">
        <v>0.24166666666666667</v>
      </c>
      <c r="C24" s="3">
        <v>0.86875000000000002</v>
      </c>
      <c r="D24" s="4" t="s">
        <v>72</v>
      </c>
      <c r="E24" s="4" t="s">
        <v>73</v>
      </c>
      <c r="F24" s="3">
        <v>0.55486111111111114</v>
      </c>
      <c r="G24" s="4" t="s">
        <v>74</v>
      </c>
      <c r="H24" s="4">
        <v>151.97999999999999</v>
      </c>
      <c r="I24" s="13">
        <f t="shared" si="0"/>
        <v>0.24166666666666667</v>
      </c>
      <c r="J24" s="13">
        <f t="shared" si="1"/>
        <v>0.86875000000000002</v>
      </c>
      <c r="L24" s="5">
        <v>31</v>
      </c>
      <c r="M24" s="10">
        <f t="shared" si="2"/>
        <v>15.05</v>
      </c>
      <c r="S24">
        <v>-30</v>
      </c>
      <c r="T24">
        <v>90</v>
      </c>
    </row>
    <row r="25" spans="1:20">
      <c r="A25" s="2">
        <v>40017</v>
      </c>
      <c r="B25" s="3">
        <v>0.24236111111111111</v>
      </c>
      <c r="C25" s="3">
        <v>0.86805555555555547</v>
      </c>
      <c r="D25" s="4" t="s">
        <v>75</v>
      </c>
      <c r="E25" s="4" t="s">
        <v>76</v>
      </c>
      <c r="F25" s="3">
        <v>0.55555555555555558</v>
      </c>
      <c r="G25" s="4" t="s">
        <v>77</v>
      </c>
      <c r="H25" s="4">
        <v>151.96700000000001</v>
      </c>
      <c r="I25" s="13">
        <f t="shared" si="0"/>
        <v>0.24236111111111111</v>
      </c>
      <c r="J25" s="13">
        <f t="shared" si="1"/>
        <v>0.86805555555555547</v>
      </c>
      <c r="L25" s="5">
        <v>32</v>
      </c>
      <c r="M25" s="10">
        <f t="shared" si="2"/>
        <v>15.016666666666664</v>
      </c>
      <c r="R25" t="s">
        <v>838</v>
      </c>
      <c r="S25">
        <f>-0.02805*S24+15.9</f>
        <v>16.741500000000002</v>
      </c>
      <c r="T25">
        <f>-0.02805*T24+15.9</f>
        <v>13.375500000000001</v>
      </c>
    </row>
    <row r="26" spans="1:20">
      <c r="A26" s="2">
        <v>40018</v>
      </c>
      <c r="B26" s="3">
        <v>0.24305555555555555</v>
      </c>
      <c r="C26" s="3">
        <v>0.86736111111111114</v>
      </c>
      <c r="D26" s="4" t="s">
        <v>78</v>
      </c>
      <c r="E26" s="4" t="s">
        <v>79</v>
      </c>
      <c r="F26" s="3">
        <v>0.55555555555555558</v>
      </c>
      <c r="G26" s="4" t="s">
        <v>80</v>
      </c>
      <c r="H26" s="4">
        <v>151.953</v>
      </c>
      <c r="I26" s="13">
        <f t="shared" si="0"/>
        <v>0.24305555555555555</v>
      </c>
      <c r="J26" s="13">
        <f t="shared" si="1"/>
        <v>0.86736111111111114</v>
      </c>
      <c r="L26" s="5">
        <v>33</v>
      </c>
      <c r="M26" s="10">
        <f t="shared" si="2"/>
        <v>14.983333333333334</v>
      </c>
      <c r="R26" t="s">
        <v>839</v>
      </c>
      <c r="S26">
        <f>-0.000423*S24^2-0.006879*S24+15.669</f>
        <v>15.494670000000001</v>
      </c>
      <c r="T26">
        <f>-0.000423*T24^2-0.006879*T24+15.669</f>
        <v>11.62359</v>
      </c>
    </row>
    <row r="27" spans="1:20">
      <c r="A27" s="2">
        <v>40019</v>
      </c>
      <c r="B27" s="3">
        <v>0.24374999999999999</v>
      </c>
      <c r="C27" s="3">
        <v>0.8666666666666667</v>
      </c>
      <c r="D27" s="4" t="s">
        <v>81</v>
      </c>
      <c r="E27" s="4" t="s">
        <v>82</v>
      </c>
      <c r="F27" s="3">
        <v>0.55555555555555558</v>
      </c>
      <c r="G27" s="4" t="s">
        <v>83</v>
      </c>
      <c r="H27" s="4">
        <v>151.93799999999999</v>
      </c>
      <c r="I27" s="13">
        <f t="shared" si="0"/>
        <v>0.24374999999999999</v>
      </c>
      <c r="J27" s="13">
        <f t="shared" si="1"/>
        <v>0.8666666666666667</v>
      </c>
      <c r="L27" s="5">
        <v>34</v>
      </c>
      <c r="M27" s="10">
        <f t="shared" si="2"/>
        <v>14.95</v>
      </c>
      <c r="R27" t="s">
        <v>840</v>
      </c>
      <c r="S27">
        <f>0.000004*S24^3-0.000708*S24^2+0.000314*S24+15.624</f>
        <v>14.869380000000001</v>
      </c>
      <c r="T27">
        <f>0.000004*T24^3-0.000708*T24^2+0.000314*T24+15.624</f>
        <v>12.833460000000001</v>
      </c>
    </row>
    <row r="28" spans="1:20">
      <c r="A28" s="2">
        <v>40020</v>
      </c>
      <c r="B28" s="3">
        <v>0.24444444444444446</v>
      </c>
      <c r="C28" s="3">
        <v>0.8652777777777777</v>
      </c>
      <c r="D28" s="4" t="s">
        <v>84</v>
      </c>
      <c r="E28" s="4" t="s">
        <v>85</v>
      </c>
      <c r="F28" s="3">
        <v>0.55555555555555558</v>
      </c>
      <c r="G28" s="4" t="s">
        <v>86</v>
      </c>
      <c r="H28" s="4">
        <v>151.923</v>
      </c>
      <c r="I28" s="13">
        <f t="shared" si="0"/>
        <v>0.24444444444444446</v>
      </c>
      <c r="J28" s="13">
        <f t="shared" si="1"/>
        <v>0.8652777777777777</v>
      </c>
      <c r="L28" s="5">
        <v>35</v>
      </c>
      <c r="M28" s="10">
        <f t="shared" si="2"/>
        <v>14.899999999999999</v>
      </c>
      <c r="R28" t="s">
        <v>841</v>
      </c>
      <c r="S28">
        <f>15.91584*EXP(-0.001849*S24)</f>
        <v>16.823636628012398</v>
      </c>
      <c r="T28">
        <f>15.91584*EXP(-0.001849*T24)</f>
        <v>13.475926073464496</v>
      </c>
    </row>
    <row r="29" spans="1:20">
      <c r="A29" s="2">
        <v>40021</v>
      </c>
      <c r="B29" s="3">
        <v>0.24513888888888888</v>
      </c>
      <c r="C29" s="3">
        <v>0.86458333333333337</v>
      </c>
      <c r="D29" s="4" t="s">
        <v>87</v>
      </c>
      <c r="E29" s="4" t="s">
        <v>88</v>
      </c>
      <c r="F29" s="3">
        <v>0.55555555555555558</v>
      </c>
      <c r="G29" s="4" t="s">
        <v>89</v>
      </c>
      <c r="H29" s="4">
        <v>151.90600000000001</v>
      </c>
      <c r="I29" s="13">
        <f t="shared" si="0"/>
        <v>0.24513888888888888</v>
      </c>
      <c r="J29" s="13">
        <f t="shared" si="1"/>
        <v>0.86458333333333337</v>
      </c>
      <c r="L29" s="5">
        <v>36</v>
      </c>
      <c r="M29" s="10">
        <f t="shared" si="2"/>
        <v>14.866666666666667</v>
      </c>
    </row>
    <row r="30" spans="1:20">
      <c r="A30" s="2">
        <v>40022</v>
      </c>
      <c r="B30" s="3">
        <v>0.24583333333333335</v>
      </c>
      <c r="C30" s="3">
        <v>0.86388888888888893</v>
      </c>
      <c r="D30" s="4" t="s">
        <v>90</v>
      </c>
      <c r="E30" s="4" t="s">
        <v>91</v>
      </c>
      <c r="F30" s="3">
        <v>0.55555555555555558</v>
      </c>
      <c r="G30" s="4" t="s">
        <v>92</v>
      </c>
      <c r="H30" s="4">
        <v>151.88900000000001</v>
      </c>
      <c r="I30" s="13">
        <f t="shared" si="0"/>
        <v>0.24583333333333335</v>
      </c>
      <c r="J30" s="13">
        <f t="shared" si="1"/>
        <v>0.86388888888888893</v>
      </c>
      <c r="L30" s="5">
        <v>37</v>
      </c>
      <c r="M30" s="10">
        <f t="shared" si="2"/>
        <v>14.833333333333334</v>
      </c>
    </row>
    <row r="31" spans="1:20">
      <c r="A31" s="2">
        <v>40023</v>
      </c>
      <c r="B31" s="3">
        <v>0.24652777777777779</v>
      </c>
      <c r="C31" s="3">
        <v>0.86319444444444438</v>
      </c>
      <c r="D31" s="4" t="s">
        <v>93</v>
      </c>
      <c r="E31" s="4" t="s">
        <v>94</v>
      </c>
      <c r="F31" s="3">
        <v>0.55486111111111114</v>
      </c>
      <c r="G31" s="4" t="s">
        <v>95</v>
      </c>
      <c r="H31" s="4">
        <v>151.87100000000001</v>
      </c>
      <c r="I31" s="13">
        <f t="shared" si="0"/>
        <v>0.24652777777777779</v>
      </c>
      <c r="J31" s="13">
        <f t="shared" si="1"/>
        <v>0.86319444444444438</v>
      </c>
      <c r="L31" s="5">
        <v>38</v>
      </c>
      <c r="M31" s="10">
        <f t="shared" si="2"/>
        <v>14.799999999999997</v>
      </c>
    </row>
    <row r="32" spans="1:20">
      <c r="A32" s="2">
        <v>40024</v>
      </c>
      <c r="B32" s="3">
        <v>0.24722222222222223</v>
      </c>
      <c r="C32" s="3">
        <v>0.86249999999999993</v>
      </c>
      <c r="D32" s="4" t="s">
        <v>96</v>
      </c>
      <c r="E32" s="4" t="s">
        <v>97</v>
      </c>
      <c r="F32" s="3">
        <v>0.55486111111111114</v>
      </c>
      <c r="G32" s="4" t="s">
        <v>98</v>
      </c>
      <c r="H32" s="4">
        <v>151.85300000000001</v>
      </c>
      <c r="I32" s="13">
        <f t="shared" si="0"/>
        <v>0.24722222222222223</v>
      </c>
      <c r="J32" s="13">
        <f t="shared" si="1"/>
        <v>0.86249999999999993</v>
      </c>
      <c r="L32" s="5">
        <v>39</v>
      </c>
      <c r="M32" s="10">
        <f t="shared" si="2"/>
        <v>14.766666666666666</v>
      </c>
    </row>
    <row r="33" spans="1:13">
      <c r="A33" s="2">
        <v>40025</v>
      </c>
      <c r="B33" s="3">
        <v>0.24861111111111112</v>
      </c>
      <c r="C33" s="3">
        <v>0.8618055555555556</v>
      </c>
      <c r="D33" s="4" t="s">
        <v>99</v>
      </c>
      <c r="E33" s="4" t="s">
        <v>100</v>
      </c>
      <c r="F33" s="3">
        <v>0.55486111111111114</v>
      </c>
      <c r="G33" s="4" t="s">
        <v>101</v>
      </c>
      <c r="H33" s="4">
        <v>151.834</v>
      </c>
      <c r="I33" s="13">
        <f t="shared" si="0"/>
        <v>0.24861111111111112</v>
      </c>
      <c r="J33" s="13">
        <f t="shared" si="1"/>
        <v>0.8618055555555556</v>
      </c>
      <c r="L33" s="5">
        <v>40</v>
      </c>
      <c r="M33" s="10">
        <f t="shared" si="2"/>
        <v>14.716666666666669</v>
      </c>
    </row>
  </sheetData>
  <mergeCells count="7">
    <mergeCell ref="G1:G2"/>
    <mergeCell ref="A1:A2"/>
    <mergeCell ref="B1:B2"/>
    <mergeCell ref="C1:C2"/>
    <mergeCell ref="D1:D2"/>
    <mergeCell ref="E1:E2"/>
    <mergeCell ref="F1:F2"/>
  </mergeCells>
  <pageMargins left="0.7" right="0.7" top="0.75" bottom="0.75" header="0.3" footer="0.3"/>
  <pageSetup orientation="portrait" verticalDpi="0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>
  <dimension ref="A1:N368"/>
  <sheetViews>
    <sheetView zoomScale="80" zoomScaleNormal="80" workbookViewId="0">
      <selection sqref="A1:A2"/>
    </sheetView>
  </sheetViews>
  <sheetFormatPr defaultRowHeight="15.75"/>
  <cols>
    <col min="1" max="1" width="10.75" customWidth="1"/>
    <col min="5" max="5" width="10.375" customWidth="1"/>
    <col min="9" max="10" width="9" style="15"/>
    <col min="13" max="13" width="9" style="11"/>
  </cols>
  <sheetData>
    <row r="1" spans="1:13">
      <c r="A1" s="16" t="s">
        <v>0</v>
      </c>
      <c r="B1" s="16" t="s">
        <v>1</v>
      </c>
      <c r="C1" s="16" t="s">
        <v>2</v>
      </c>
      <c r="D1" s="16" t="s">
        <v>3</v>
      </c>
      <c r="E1" s="16" t="s">
        <v>4</v>
      </c>
      <c r="F1" s="16" t="s">
        <v>5</v>
      </c>
      <c r="G1" s="16" t="s">
        <v>6</v>
      </c>
      <c r="H1" s="1" t="s">
        <v>7</v>
      </c>
      <c r="I1" s="14"/>
      <c r="J1" s="14"/>
      <c r="K1" t="s">
        <v>104</v>
      </c>
      <c r="L1" s="5"/>
      <c r="M1" s="10"/>
    </row>
    <row r="2" spans="1:13" ht="18">
      <c r="A2" s="16"/>
      <c r="B2" s="16"/>
      <c r="C2" s="16"/>
      <c r="D2" s="16"/>
      <c r="E2" s="16"/>
      <c r="F2" s="16"/>
      <c r="G2" s="16"/>
      <c r="H2" s="1" t="s">
        <v>8</v>
      </c>
      <c r="I2" s="12">
        <f t="shared" ref="I2:I65" si="0">B2</f>
        <v>0</v>
      </c>
      <c r="J2" s="12">
        <f t="shared" ref="J2:J65" si="1">C2</f>
        <v>0</v>
      </c>
      <c r="K2" s="8" t="s">
        <v>105</v>
      </c>
      <c r="L2" s="5" t="s">
        <v>102</v>
      </c>
      <c r="M2" s="10" t="s">
        <v>103</v>
      </c>
    </row>
    <row r="3" spans="1:13">
      <c r="A3" s="2">
        <v>39873</v>
      </c>
      <c r="B3" s="3">
        <v>0.28472222222222221</v>
      </c>
      <c r="C3" s="3">
        <v>0.75069444444444444</v>
      </c>
      <c r="D3" s="4" t="s">
        <v>320</v>
      </c>
      <c r="E3" s="4" t="s">
        <v>244</v>
      </c>
      <c r="F3" s="3">
        <v>0.51736111111111105</v>
      </c>
      <c r="G3" s="4" t="s">
        <v>321</v>
      </c>
      <c r="H3" s="4">
        <v>148.249</v>
      </c>
      <c r="I3" s="12">
        <f t="shared" si="0"/>
        <v>0.28472222222222221</v>
      </c>
      <c r="J3" s="12">
        <f t="shared" si="1"/>
        <v>0.75069444444444444</v>
      </c>
      <c r="K3" s="8"/>
      <c r="L3" s="5">
        <v>-112</v>
      </c>
      <c r="M3" s="10">
        <f>(J3-I3)*24</f>
        <v>11.183333333333334</v>
      </c>
    </row>
    <row r="4" spans="1:13">
      <c r="A4" s="2">
        <v>39874</v>
      </c>
      <c r="B4" s="3">
        <v>0.28402777777777777</v>
      </c>
      <c r="C4" s="3">
        <v>0.75138888888888899</v>
      </c>
      <c r="D4" s="4" t="s">
        <v>322</v>
      </c>
      <c r="E4" s="4" t="s">
        <v>244</v>
      </c>
      <c r="F4" s="3">
        <v>0.51736111111111105</v>
      </c>
      <c r="G4" s="4" t="s">
        <v>323</v>
      </c>
      <c r="H4" s="4">
        <v>148.285</v>
      </c>
      <c r="I4" s="12">
        <f t="shared" si="0"/>
        <v>0.28402777777777777</v>
      </c>
      <c r="J4" s="12">
        <f t="shared" si="1"/>
        <v>0.75138888888888899</v>
      </c>
      <c r="K4" s="8"/>
      <c r="L4" s="5">
        <v>-111</v>
      </c>
      <c r="M4" s="10">
        <f t="shared" ref="M4:M67" si="2">(J4-I4)*24</f>
        <v>11.216666666666669</v>
      </c>
    </row>
    <row r="5" spans="1:13">
      <c r="A5" s="2">
        <v>39875</v>
      </c>
      <c r="B5" s="3">
        <v>0.28263888888888888</v>
      </c>
      <c r="C5" s="3">
        <v>0.75277777777777777</v>
      </c>
      <c r="D5" s="4" t="s">
        <v>324</v>
      </c>
      <c r="E5" s="4" t="s">
        <v>244</v>
      </c>
      <c r="F5" s="3">
        <v>0.51736111111111105</v>
      </c>
      <c r="G5" s="4" t="s">
        <v>325</v>
      </c>
      <c r="H5" s="4">
        <v>148.321</v>
      </c>
      <c r="I5" s="12">
        <f t="shared" si="0"/>
        <v>0.28263888888888888</v>
      </c>
      <c r="J5" s="12">
        <f t="shared" si="1"/>
        <v>0.75277777777777777</v>
      </c>
      <c r="K5" s="8"/>
      <c r="L5" s="5">
        <v>-110</v>
      </c>
      <c r="M5" s="10">
        <f t="shared" si="2"/>
        <v>11.283333333333333</v>
      </c>
    </row>
    <row r="6" spans="1:13">
      <c r="A6" s="2">
        <v>39876</v>
      </c>
      <c r="B6" s="3">
        <v>0.28125</v>
      </c>
      <c r="C6" s="3">
        <v>0.75347222222222221</v>
      </c>
      <c r="D6" s="4" t="s">
        <v>326</v>
      </c>
      <c r="E6" s="4" t="s">
        <v>239</v>
      </c>
      <c r="F6" s="3">
        <v>0.51736111111111105</v>
      </c>
      <c r="G6" s="4" t="s">
        <v>327</v>
      </c>
      <c r="H6" s="4">
        <v>148.358</v>
      </c>
      <c r="I6" s="12">
        <f t="shared" si="0"/>
        <v>0.28125</v>
      </c>
      <c r="J6" s="12">
        <f t="shared" si="1"/>
        <v>0.75347222222222221</v>
      </c>
      <c r="K6" s="8"/>
      <c r="L6" s="5">
        <v>-109</v>
      </c>
      <c r="M6" s="10">
        <f t="shared" si="2"/>
        <v>11.333333333333332</v>
      </c>
    </row>
    <row r="7" spans="1:13">
      <c r="A7" s="2">
        <v>39877</v>
      </c>
      <c r="B7" s="3">
        <v>0.27986111111111112</v>
      </c>
      <c r="C7" s="3">
        <v>0.75416666666666676</v>
      </c>
      <c r="D7" s="4" t="s">
        <v>328</v>
      </c>
      <c r="E7" s="4" t="s">
        <v>239</v>
      </c>
      <c r="F7" s="3">
        <v>0.51666666666666672</v>
      </c>
      <c r="G7" s="4" t="s">
        <v>329</v>
      </c>
      <c r="H7" s="4">
        <v>148.39500000000001</v>
      </c>
      <c r="I7" s="12">
        <f t="shared" si="0"/>
        <v>0.27986111111111112</v>
      </c>
      <c r="J7" s="12">
        <f t="shared" si="1"/>
        <v>0.75416666666666676</v>
      </c>
      <c r="K7" s="8"/>
      <c r="L7" s="5">
        <v>-108</v>
      </c>
      <c r="M7" s="10">
        <f t="shared" si="2"/>
        <v>11.383333333333336</v>
      </c>
    </row>
    <row r="8" spans="1:13">
      <c r="A8" s="2">
        <v>39878</v>
      </c>
      <c r="B8" s="3">
        <v>0.27916666666666667</v>
      </c>
      <c r="C8" s="3">
        <v>0.75555555555555554</v>
      </c>
      <c r="D8" s="4" t="s">
        <v>330</v>
      </c>
      <c r="E8" s="4" t="s">
        <v>239</v>
      </c>
      <c r="F8" s="3">
        <v>0.51666666666666672</v>
      </c>
      <c r="G8" s="4" t="s">
        <v>331</v>
      </c>
      <c r="H8" s="4">
        <v>148.43199999999999</v>
      </c>
      <c r="I8" s="12">
        <f t="shared" si="0"/>
        <v>0.27916666666666667</v>
      </c>
      <c r="J8" s="12">
        <f t="shared" si="1"/>
        <v>0.75555555555555554</v>
      </c>
      <c r="K8" s="8"/>
      <c r="L8" s="5">
        <v>-107</v>
      </c>
      <c r="M8" s="10">
        <f t="shared" si="2"/>
        <v>11.433333333333334</v>
      </c>
    </row>
    <row r="9" spans="1:13">
      <c r="A9" s="2">
        <v>39879</v>
      </c>
      <c r="B9" s="3">
        <v>0.27777777777777779</v>
      </c>
      <c r="C9" s="3">
        <v>0.75624999999999998</v>
      </c>
      <c r="D9" s="4" t="s">
        <v>332</v>
      </c>
      <c r="E9" s="4" t="s">
        <v>333</v>
      </c>
      <c r="F9" s="3">
        <v>0.51666666666666672</v>
      </c>
      <c r="G9" s="4" t="s">
        <v>334</v>
      </c>
      <c r="H9" s="4">
        <v>148.47</v>
      </c>
      <c r="I9" s="12">
        <f t="shared" si="0"/>
        <v>0.27777777777777779</v>
      </c>
      <c r="J9" s="12">
        <f t="shared" si="1"/>
        <v>0.75624999999999998</v>
      </c>
      <c r="K9" s="8"/>
      <c r="L9" s="5">
        <v>-106</v>
      </c>
      <c r="M9" s="10">
        <f t="shared" si="2"/>
        <v>11.483333333333333</v>
      </c>
    </row>
    <row r="10" spans="1:13">
      <c r="A10" s="2">
        <v>39880</v>
      </c>
      <c r="B10" s="3">
        <v>0.31805555555555554</v>
      </c>
      <c r="C10" s="3">
        <v>0.79861111111111116</v>
      </c>
      <c r="D10" s="4" t="s">
        <v>335</v>
      </c>
      <c r="E10" s="4" t="s">
        <v>333</v>
      </c>
      <c r="F10" s="3">
        <v>0.55833333333333335</v>
      </c>
      <c r="G10" s="4" t="s">
        <v>336</v>
      </c>
      <c r="H10" s="4">
        <v>148.50800000000001</v>
      </c>
      <c r="I10" s="12">
        <f t="shared" si="0"/>
        <v>0.31805555555555554</v>
      </c>
      <c r="J10" s="12">
        <f t="shared" si="1"/>
        <v>0.79861111111111116</v>
      </c>
      <c r="K10" s="8"/>
      <c r="L10" s="5">
        <v>-105</v>
      </c>
      <c r="M10" s="10">
        <f t="shared" si="2"/>
        <v>11.533333333333335</v>
      </c>
    </row>
    <row r="11" spans="1:13">
      <c r="A11" s="2">
        <v>39881</v>
      </c>
      <c r="B11" s="3">
        <v>0.31666666666666665</v>
      </c>
      <c r="C11" s="3">
        <v>0.79999999999999993</v>
      </c>
      <c r="D11" s="4" t="s">
        <v>337</v>
      </c>
      <c r="E11" s="4" t="s">
        <v>333</v>
      </c>
      <c r="F11" s="3">
        <v>0.55763888888888891</v>
      </c>
      <c r="G11" s="4" t="s">
        <v>338</v>
      </c>
      <c r="H11" s="4">
        <v>148.547</v>
      </c>
      <c r="I11" s="12">
        <f t="shared" si="0"/>
        <v>0.31666666666666665</v>
      </c>
      <c r="J11" s="12">
        <f t="shared" si="1"/>
        <v>0.79999999999999993</v>
      </c>
      <c r="K11" s="8"/>
      <c r="L11" s="5">
        <v>-104</v>
      </c>
      <c r="M11" s="10">
        <f t="shared" si="2"/>
        <v>11.599999999999998</v>
      </c>
    </row>
    <row r="12" spans="1:13">
      <c r="A12" s="2">
        <v>39882</v>
      </c>
      <c r="B12" s="3">
        <v>0.31527777777777777</v>
      </c>
      <c r="C12" s="3">
        <v>0.80069444444444438</v>
      </c>
      <c r="D12" s="4" t="s">
        <v>339</v>
      </c>
      <c r="E12" s="4" t="s">
        <v>333</v>
      </c>
      <c r="F12" s="3">
        <v>0.55763888888888891</v>
      </c>
      <c r="G12" s="4" t="s">
        <v>340</v>
      </c>
      <c r="H12" s="4">
        <v>148.58600000000001</v>
      </c>
      <c r="I12" s="12">
        <f t="shared" si="0"/>
        <v>0.31527777777777777</v>
      </c>
      <c r="J12" s="12">
        <f t="shared" si="1"/>
        <v>0.80069444444444438</v>
      </c>
      <c r="K12" s="8"/>
      <c r="L12" s="5">
        <v>-103</v>
      </c>
      <c r="M12" s="10">
        <f t="shared" si="2"/>
        <v>11.649999999999999</v>
      </c>
    </row>
    <row r="13" spans="1:13">
      <c r="A13" s="2">
        <v>39883</v>
      </c>
      <c r="B13" s="3">
        <v>0.31388888888888888</v>
      </c>
      <c r="C13" s="3">
        <v>0.80138888888888893</v>
      </c>
      <c r="D13" s="4" t="s">
        <v>341</v>
      </c>
      <c r="E13" s="4" t="s">
        <v>333</v>
      </c>
      <c r="F13" s="3">
        <v>0.55763888888888891</v>
      </c>
      <c r="G13" s="4" t="s">
        <v>342</v>
      </c>
      <c r="H13" s="4">
        <v>148.626</v>
      </c>
      <c r="I13" s="12">
        <f t="shared" si="0"/>
        <v>0.31388888888888888</v>
      </c>
      <c r="J13" s="12">
        <f t="shared" si="1"/>
        <v>0.80138888888888893</v>
      </c>
      <c r="K13" s="8"/>
      <c r="L13" s="5">
        <v>-102</v>
      </c>
      <c r="M13" s="10">
        <f t="shared" si="2"/>
        <v>11.700000000000001</v>
      </c>
    </row>
    <row r="14" spans="1:13">
      <c r="A14" s="2">
        <v>39884</v>
      </c>
      <c r="B14" s="3">
        <v>0.31319444444444444</v>
      </c>
      <c r="C14" s="3">
        <v>0.80208333333333337</v>
      </c>
      <c r="D14" s="4" t="s">
        <v>343</v>
      </c>
      <c r="E14" s="4" t="s">
        <v>344</v>
      </c>
      <c r="F14" s="3">
        <v>0.55763888888888891</v>
      </c>
      <c r="G14" s="4" t="s">
        <v>345</v>
      </c>
      <c r="H14" s="4">
        <v>148.666</v>
      </c>
      <c r="I14" s="12">
        <f t="shared" si="0"/>
        <v>0.31319444444444444</v>
      </c>
      <c r="J14" s="12">
        <f t="shared" si="1"/>
        <v>0.80208333333333337</v>
      </c>
      <c r="K14" s="8"/>
      <c r="L14" s="5">
        <v>-101</v>
      </c>
      <c r="M14" s="10">
        <f t="shared" si="2"/>
        <v>11.733333333333334</v>
      </c>
    </row>
    <row r="15" spans="1:13">
      <c r="A15" s="2">
        <v>39885</v>
      </c>
      <c r="B15" s="3">
        <v>0.31180555555555556</v>
      </c>
      <c r="C15" s="3">
        <v>0.80347222222222225</v>
      </c>
      <c r="D15" s="4" t="s">
        <v>346</v>
      </c>
      <c r="E15" s="4" t="s">
        <v>344</v>
      </c>
      <c r="F15" s="3">
        <v>0.55694444444444446</v>
      </c>
      <c r="G15" s="4" t="s">
        <v>347</v>
      </c>
      <c r="H15" s="4">
        <v>148.70699999999999</v>
      </c>
      <c r="I15" s="12">
        <f t="shared" si="0"/>
        <v>0.31180555555555556</v>
      </c>
      <c r="J15" s="12">
        <f t="shared" si="1"/>
        <v>0.80347222222222225</v>
      </c>
      <c r="K15" s="8"/>
      <c r="L15" s="5">
        <v>-100</v>
      </c>
      <c r="M15" s="10">
        <f t="shared" si="2"/>
        <v>11.8</v>
      </c>
    </row>
    <row r="16" spans="1:13">
      <c r="A16" s="2">
        <v>39886</v>
      </c>
      <c r="B16" s="3">
        <v>0.31041666666666667</v>
      </c>
      <c r="C16" s="3">
        <v>0.8041666666666667</v>
      </c>
      <c r="D16" s="4" t="s">
        <v>348</v>
      </c>
      <c r="E16" s="4" t="s">
        <v>344</v>
      </c>
      <c r="F16" s="3">
        <v>0.55694444444444446</v>
      </c>
      <c r="G16" s="4" t="s">
        <v>349</v>
      </c>
      <c r="H16" s="4">
        <v>148.74799999999999</v>
      </c>
      <c r="I16" s="12">
        <f t="shared" si="0"/>
        <v>0.31041666666666667</v>
      </c>
      <c r="J16" s="12">
        <f t="shared" si="1"/>
        <v>0.8041666666666667</v>
      </c>
      <c r="K16" s="8"/>
      <c r="L16" s="5">
        <v>-99</v>
      </c>
      <c r="M16" s="10">
        <f t="shared" si="2"/>
        <v>11.850000000000001</v>
      </c>
    </row>
    <row r="17" spans="1:14">
      <c r="A17" s="2">
        <v>39887</v>
      </c>
      <c r="B17" s="3">
        <v>0.30902777777777779</v>
      </c>
      <c r="C17" s="3">
        <v>0.80486111111111114</v>
      </c>
      <c r="D17" s="4" t="s">
        <v>350</v>
      </c>
      <c r="E17" s="4" t="s">
        <v>344</v>
      </c>
      <c r="F17" s="3">
        <v>0.55694444444444446</v>
      </c>
      <c r="G17" s="4" t="s">
        <v>351</v>
      </c>
      <c r="H17" s="4">
        <v>148.79</v>
      </c>
      <c r="I17" s="12">
        <f t="shared" si="0"/>
        <v>0.30902777777777779</v>
      </c>
      <c r="J17" s="12">
        <f t="shared" si="1"/>
        <v>0.80486111111111114</v>
      </c>
      <c r="K17" s="8"/>
      <c r="L17" s="5">
        <v>-98</v>
      </c>
      <c r="M17" s="10">
        <f t="shared" si="2"/>
        <v>11.9</v>
      </c>
    </row>
    <row r="18" spans="1:14">
      <c r="A18" s="2">
        <v>39888</v>
      </c>
      <c r="B18" s="3">
        <v>0.30763888888888891</v>
      </c>
      <c r="C18" s="3">
        <v>0.80625000000000002</v>
      </c>
      <c r="D18" s="4" t="s">
        <v>352</v>
      </c>
      <c r="E18" s="4" t="s">
        <v>344</v>
      </c>
      <c r="F18" s="3">
        <v>0.55694444444444446</v>
      </c>
      <c r="G18" s="4" t="s">
        <v>353</v>
      </c>
      <c r="H18" s="4">
        <v>148.83199999999999</v>
      </c>
      <c r="I18" s="12">
        <f t="shared" si="0"/>
        <v>0.30763888888888891</v>
      </c>
      <c r="J18" s="12">
        <f t="shared" si="1"/>
        <v>0.80625000000000002</v>
      </c>
      <c r="K18" s="8"/>
      <c r="L18" s="5">
        <v>-97</v>
      </c>
      <c r="M18" s="10">
        <f t="shared" si="2"/>
        <v>11.966666666666667</v>
      </c>
    </row>
    <row r="19" spans="1:14">
      <c r="A19" s="2">
        <v>39889</v>
      </c>
      <c r="B19" s="3">
        <v>0.30624999999999997</v>
      </c>
      <c r="C19" s="3">
        <v>0.80694444444444446</v>
      </c>
      <c r="D19" s="4" t="s">
        <v>354</v>
      </c>
      <c r="E19" s="4" t="s">
        <v>344</v>
      </c>
      <c r="F19" s="3">
        <v>0.55625000000000002</v>
      </c>
      <c r="G19" s="4" t="s">
        <v>355</v>
      </c>
      <c r="H19" s="4">
        <v>148.874</v>
      </c>
      <c r="I19" s="12">
        <f t="shared" si="0"/>
        <v>0.30624999999999997</v>
      </c>
      <c r="J19" s="12">
        <f t="shared" si="1"/>
        <v>0.80694444444444446</v>
      </c>
      <c r="K19" s="8"/>
      <c r="L19" s="5">
        <v>-96</v>
      </c>
      <c r="M19" s="10">
        <f t="shared" si="2"/>
        <v>12.016666666666669</v>
      </c>
    </row>
    <row r="20" spans="1:14">
      <c r="A20" s="2">
        <v>39890</v>
      </c>
      <c r="B20" s="3">
        <v>0.30486111111111108</v>
      </c>
      <c r="C20" s="3">
        <v>0.80763888888888891</v>
      </c>
      <c r="D20" s="4" t="s">
        <v>356</v>
      </c>
      <c r="E20" s="4" t="s">
        <v>344</v>
      </c>
      <c r="F20" s="3">
        <v>0.55625000000000002</v>
      </c>
      <c r="G20" s="4" t="s">
        <v>357</v>
      </c>
      <c r="H20" s="4">
        <v>148.917</v>
      </c>
      <c r="I20" s="12">
        <f t="shared" si="0"/>
        <v>0.30486111111111108</v>
      </c>
      <c r="J20" s="12">
        <f t="shared" si="1"/>
        <v>0.80763888888888891</v>
      </c>
      <c r="K20" s="8"/>
      <c r="L20" s="5">
        <v>-95</v>
      </c>
      <c r="M20" s="10">
        <f t="shared" si="2"/>
        <v>12.066666666666666</v>
      </c>
    </row>
    <row r="21" spans="1:14">
      <c r="A21" s="2">
        <v>39891</v>
      </c>
      <c r="B21" s="3">
        <v>0.30416666666666664</v>
      </c>
      <c r="C21" s="3">
        <v>0.80902777777777779</v>
      </c>
      <c r="D21" s="4" t="s">
        <v>358</v>
      </c>
      <c r="E21" s="4" t="s">
        <v>344</v>
      </c>
      <c r="F21" s="3">
        <v>0.55625000000000002</v>
      </c>
      <c r="G21" s="4" t="s">
        <v>359</v>
      </c>
      <c r="H21" s="4">
        <v>148.959</v>
      </c>
      <c r="I21" s="12">
        <f t="shared" si="0"/>
        <v>0.30416666666666664</v>
      </c>
      <c r="J21" s="12">
        <f t="shared" si="1"/>
        <v>0.80902777777777779</v>
      </c>
      <c r="K21" s="8"/>
      <c r="L21" s="5">
        <v>-94</v>
      </c>
      <c r="M21" s="10">
        <f t="shared" si="2"/>
        <v>12.116666666666669</v>
      </c>
    </row>
    <row r="22" spans="1:14">
      <c r="A22" s="2">
        <v>39892</v>
      </c>
      <c r="B22" s="3">
        <v>0.30277777777777776</v>
      </c>
      <c r="C22" s="3">
        <v>0.80972222222222223</v>
      </c>
      <c r="D22" s="4" t="s">
        <v>360</v>
      </c>
      <c r="E22" s="4" t="s">
        <v>344</v>
      </c>
      <c r="F22" s="3">
        <v>0.55555555555555558</v>
      </c>
      <c r="G22" s="4" t="s">
        <v>361</v>
      </c>
      <c r="H22" s="4">
        <v>149.00200000000001</v>
      </c>
      <c r="I22" s="12">
        <f t="shared" si="0"/>
        <v>0.30277777777777776</v>
      </c>
      <c r="J22" s="12">
        <f t="shared" si="1"/>
        <v>0.80972222222222223</v>
      </c>
      <c r="K22" s="8"/>
      <c r="L22" s="5">
        <v>-93</v>
      </c>
      <c r="M22" s="10">
        <f t="shared" si="2"/>
        <v>12.166666666666666</v>
      </c>
    </row>
    <row r="23" spans="1:14">
      <c r="A23" s="2">
        <v>39893</v>
      </c>
      <c r="B23" s="3">
        <v>0.30138888888888887</v>
      </c>
      <c r="C23" s="3">
        <v>0.81041666666666667</v>
      </c>
      <c r="D23" s="4" t="s">
        <v>362</v>
      </c>
      <c r="E23" s="4" t="s">
        <v>344</v>
      </c>
      <c r="F23" s="3">
        <v>0.55555555555555558</v>
      </c>
      <c r="G23" s="4" t="s">
        <v>363</v>
      </c>
      <c r="H23" s="4">
        <v>149.04499999999999</v>
      </c>
      <c r="I23" s="12">
        <f t="shared" si="0"/>
        <v>0.30138888888888887</v>
      </c>
      <c r="J23" s="12">
        <f t="shared" si="1"/>
        <v>0.81041666666666667</v>
      </c>
      <c r="K23" s="8"/>
      <c r="L23" s="5">
        <v>-92</v>
      </c>
      <c r="M23" s="10">
        <f t="shared" si="2"/>
        <v>12.216666666666669</v>
      </c>
    </row>
    <row r="24" spans="1:14">
      <c r="A24" s="2">
        <v>39894</v>
      </c>
      <c r="B24" s="3">
        <v>0.3</v>
      </c>
      <c r="C24" s="3">
        <v>0.81111111111111101</v>
      </c>
      <c r="D24" s="4" t="s">
        <v>364</v>
      </c>
      <c r="E24" s="4" t="s">
        <v>344</v>
      </c>
      <c r="F24" s="3">
        <v>0.55555555555555558</v>
      </c>
      <c r="G24" s="4" t="s">
        <v>365</v>
      </c>
      <c r="H24" s="4">
        <v>149.08799999999999</v>
      </c>
      <c r="I24" s="12">
        <f t="shared" si="0"/>
        <v>0.3</v>
      </c>
      <c r="J24" s="12">
        <f t="shared" si="1"/>
        <v>0.81111111111111101</v>
      </c>
      <c r="K24" s="8"/>
      <c r="L24" s="5">
        <v>-91</v>
      </c>
      <c r="M24" s="10">
        <f t="shared" si="2"/>
        <v>12.266666666666666</v>
      </c>
    </row>
    <row r="25" spans="1:14">
      <c r="A25" s="2">
        <v>39895</v>
      </c>
      <c r="B25" s="3">
        <v>0.2986111111111111</v>
      </c>
      <c r="C25" s="3">
        <v>0.8125</v>
      </c>
      <c r="D25" s="4" t="s">
        <v>366</v>
      </c>
      <c r="E25" s="4" t="s">
        <v>344</v>
      </c>
      <c r="F25" s="3">
        <v>0.55486111111111114</v>
      </c>
      <c r="G25" s="4" t="s">
        <v>367</v>
      </c>
      <c r="H25" s="4">
        <v>149.131</v>
      </c>
      <c r="I25" s="12">
        <f t="shared" si="0"/>
        <v>0.2986111111111111</v>
      </c>
      <c r="J25" s="12">
        <f t="shared" si="1"/>
        <v>0.8125</v>
      </c>
      <c r="K25" s="8"/>
      <c r="L25" s="5">
        <v>-90</v>
      </c>
      <c r="M25" s="10">
        <f t="shared" si="2"/>
        <v>12.333333333333332</v>
      </c>
    </row>
    <row r="26" spans="1:14">
      <c r="A26" s="2">
        <v>39896</v>
      </c>
      <c r="B26" s="3">
        <v>0.29722222222222222</v>
      </c>
      <c r="C26" s="3">
        <v>0.81319444444444444</v>
      </c>
      <c r="D26" s="4" t="s">
        <v>368</v>
      </c>
      <c r="E26" s="4" t="s">
        <v>344</v>
      </c>
      <c r="F26" s="3">
        <v>0.55486111111111114</v>
      </c>
      <c r="G26" s="4" t="s">
        <v>369</v>
      </c>
      <c r="H26" s="4">
        <v>149.17400000000001</v>
      </c>
      <c r="I26" s="12">
        <f t="shared" si="0"/>
        <v>0.29722222222222222</v>
      </c>
      <c r="J26" s="12">
        <f t="shared" si="1"/>
        <v>0.81319444444444444</v>
      </c>
      <c r="K26" s="8"/>
      <c r="L26" s="5">
        <v>-89</v>
      </c>
      <c r="M26" s="10">
        <f t="shared" si="2"/>
        <v>12.383333333333335</v>
      </c>
    </row>
    <row r="27" spans="1:14">
      <c r="A27" s="2">
        <v>39897</v>
      </c>
      <c r="B27" s="3">
        <v>0.29583333333333334</v>
      </c>
      <c r="C27" s="3">
        <v>0.81388888888888899</v>
      </c>
      <c r="D27" s="4" t="s">
        <v>370</v>
      </c>
      <c r="E27" s="4" t="s">
        <v>344</v>
      </c>
      <c r="F27" s="3">
        <v>0.55486111111111114</v>
      </c>
      <c r="G27" s="4" t="s">
        <v>371</v>
      </c>
      <c r="H27" s="4">
        <v>149.21600000000001</v>
      </c>
      <c r="I27" s="12">
        <f t="shared" si="0"/>
        <v>0.29583333333333334</v>
      </c>
      <c r="J27" s="12">
        <f t="shared" si="1"/>
        <v>0.81388888888888899</v>
      </c>
      <c r="K27" s="8"/>
      <c r="L27" s="5">
        <v>-88</v>
      </c>
      <c r="M27" s="10">
        <f t="shared" si="2"/>
        <v>12.433333333333337</v>
      </c>
    </row>
    <row r="28" spans="1:14">
      <c r="A28" s="2">
        <v>39898</v>
      </c>
      <c r="B28" s="3">
        <v>0.29444444444444445</v>
      </c>
      <c r="C28" s="3">
        <v>0.81458333333333333</v>
      </c>
      <c r="D28" s="4" t="s">
        <v>372</v>
      </c>
      <c r="E28" s="4" t="s">
        <v>344</v>
      </c>
      <c r="F28" s="3">
        <v>0.55486111111111114</v>
      </c>
      <c r="G28" s="4" t="s">
        <v>373</v>
      </c>
      <c r="H28" s="4">
        <v>149.25899999999999</v>
      </c>
      <c r="I28" s="12">
        <f t="shared" si="0"/>
        <v>0.29444444444444445</v>
      </c>
      <c r="J28" s="12">
        <f t="shared" si="1"/>
        <v>0.81458333333333333</v>
      </c>
      <c r="K28" s="8"/>
      <c r="L28" s="5">
        <v>-87</v>
      </c>
      <c r="M28" s="10">
        <f t="shared" si="2"/>
        <v>12.483333333333334</v>
      </c>
    </row>
    <row r="29" spans="1:14">
      <c r="A29" s="2">
        <v>39899</v>
      </c>
      <c r="B29" s="3">
        <v>0.29375000000000001</v>
      </c>
      <c r="C29" s="3">
        <v>0.81597222222222221</v>
      </c>
      <c r="D29" s="4" t="s">
        <v>374</v>
      </c>
      <c r="E29" s="4" t="s">
        <v>333</v>
      </c>
      <c r="F29" s="3">
        <v>0.5541666666666667</v>
      </c>
      <c r="G29" s="4" t="s">
        <v>375</v>
      </c>
      <c r="H29" s="4">
        <v>149.30099999999999</v>
      </c>
      <c r="I29" s="12">
        <f t="shared" si="0"/>
        <v>0.29375000000000001</v>
      </c>
      <c r="J29" s="12">
        <f t="shared" si="1"/>
        <v>0.81597222222222221</v>
      </c>
      <c r="K29" s="8"/>
      <c r="L29" s="5">
        <v>-86</v>
      </c>
      <c r="M29" s="10">
        <f t="shared" si="2"/>
        <v>12.533333333333331</v>
      </c>
    </row>
    <row r="30" spans="1:14">
      <c r="A30" s="2">
        <v>39900</v>
      </c>
      <c r="B30" s="3">
        <v>0.29236111111111113</v>
      </c>
      <c r="C30" s="3">
        <v>0.81666666666666676</v>
      </c>
      <c r="D30" s="4" t="s">
        <v>376</v>
      </c>
      <c r="E30" s="4" t="s">
        <v>333</v>
      </c>
      <c r="F30" s="3">
        <v>0.5541666666666667</v>
      </c>
      <c r="G30" s="4" t="s">
        <v>377</v>
      </c>
      <c r="H30" s="4">
        <v>149.34399999999999</v>
      </c>
      <c r="I30" s="12">
        <f t="shared" si="0"/>
        <v>0.29236111111111113</v>
      </c>
      <c r="J30" s="12">
        <f t="shared" si="1"/>
        <v>0.81666666666666676</v>
      </c>
      <c r="K30" s="8"/>
      <c r="L30" s="5">
        <v>-85</v>
      </c>
      <c r="M30" s="10">
        <f t="shared" si="2"/>
        <v>12.583333333333334</v>
      </c>
    </row>
    <row r="31" spans="1:14">
      <c r="A31" s="2">
        <v>39901</v>
      </c>
      <c r="B31" s="3">
        <v>0.29097222222222224</v>
      </c>
      <c r="C31" s="3">
        <v>0.81736111111111109</v>
      </c>
      <c r="D31" s="4" t="s">
        <v>378</v>
      </c>
      <c r="E31" s="4" t="s">
        <v>333</v>
      </c>
      <c r="F31" s="3">
        <v>0.5541666666666667</v>
      </c>
      <c r="G31" s="4" t="s">
        <v>379</v>
      </c>
      <c r="H31" s="4">
        <v>149.386</v>
      </c>
      <c r="I31" s="12">
        <f t="shared" si="0"/>
        <v>0.29097222222222224</v>
      </c>
      <c r="J31" s="12">
        <f t="shared" si="1"/>
        <v>0.81736111111111109</v>
      </c>
      <c r="K31" s="8"/>
      <c r="L31" s="5">
        <v>-84</v>
      </c>
      <c r="M31" s="10">
        <f t="shared" si="2"/>
        <v>12.633333333333331</v>
      </c>
    </row>
    <row r="32" spans="1:14">
      <c r="A32" s="2">
        <v>39902</v>
      </c>
      <c r="B32" s="3">
        <v>0.28958333333333336</v>
      </c>
      <c r="C32" s="3">
        <v>0.81874999999999998</v>
      </c>
      <c r="D32" s="4" t="s">
        <v>380</v>
      </c>
      <c r="E32" s="4" t="s">
        <v>333</v>
      </c>
      <c r="F32" s="3">
        <v>0.55347222222222225</v>
      </c>
      <c r="G32" s="4" t="s">
        <v>381</v>
      </c>
      <c r="H32" s="4">
        <v>149.428</v>
      </c>
      <c r="I32" s="12">
        <f t="shared" si="0"/>
        <v>0.28958333333333336</v>
      </c>
      <c r="J32" s="12">
        <f t="shared" si="1"/>
        <v>0.81874999999999998</v>
      </c>
      <c r="K32" s="8"/>
      <c r="L32" s="5">
        <v>-83</v>
      </c>
      <c r="M32" s="10">
        <f t="shared" si="2"/>
        <v>12.699999999999998</v>
      </c>
      <c r="N32" s="9">
        <f>MIN(M3:M379)</f>
        <v>8.7666666666666657</v>
      </c>
    </row>
    <row r="33" spans="1:14">
      <c r="A33" s="2">
        <v>39903</v>
      </c>
      <c r="B33" s="3">
        <v>0.28819444444444448</v>
      </c>
      <c r="C33" s="3">
        <v>0.81944444444444453</v>
      </c>
      <c r="D33" s="4" t="s">
        <v>382</v>
      </c>
      <c r="E33" s="4" t="s">
        <v>239</v>
      </c>
      <c r="F33" s="3">
        <v>0.55347222222222225</v>
      </c>
      <c r="G33" s="4" t="s">
        <v>383</v>
      </c>
      <c r="H33" s="4">
        <v>149.47</v>
      </c>
      <c r="I33" s="12">
        <f t="shared" si="0"/>
        <v>0.28819444444444448</v>
      </c>
      <c r="J33" s="12">
        <f t="shared" si="1"/>
        <v>0.81944444444444453</v>
      </c>
      <c r="K33" s="8"/>
      <c r="L33" s="5">
        <v>-82</v>
      </c>
      <c r="M33" s="10">
        <f t="shared" si="2"/>
        <v>12.75</v>
      </c>
      <c r="N33" s="9">
        <f>MAX(M3:M380)</f>
        <v>15.616666666666667</v>
      </c>
    </row>
    <row r="34" spans="1:14">
      <c r="A34" s="2">
        <v>39904</v>
      </c>
      <c r="B34" s="3">
        <v>0.28680555555555554</v>
      </c>
      <c r="C34" s="3">
        <v>0.82013888888888886</v>
      </c>
      <c r="D34" s="4" t="s">
        <v>238</v>
      </c>
      <c r="E34" s="4" t="s">
        <v>239</v>
      </c>
      <c r="F34" s="3">
        <v>0.55347222222222225</v>
      </c>
      <c r="G34" s="4" t="s">
        <v>240</v>
      </c>
      <c r="H34" s="4">
        <v>149.512</v>
      </c>
      <c r="I34" s="12">
        <f t="shared" si="0"/>
        <v>0.28680555555555554</v>
      </c>
      <c r="J34" s="12">
        <f t="shared" si="1"/>
        <v>0.82013888888888886</v>
      </c>
      <c r="K34" s="8"/>
      <c r="L34" s="5">
        <v>-81</v>
      </c>
      <c r="M34" s="10">
        <f t="shared" si="2"/>
        <v>12.8</v>
      </c>
      <c r="N34" s="9">
        <f>N33-N32</f>
        <v>6.8500000000000014</v>
      </c>
    </row>
    <row r="35" spans="1:14">
      <c r="A35" s="2">
        <v>39905</v>
      </c>
      <c r="B35" s="3">
        <v>0.28541666666666665</v>
      </c>
      <c r="C35" s="3">
        <v>0.8208333333333333</v>
      </c>
      <c r="D35" s="4" t="s">
        <v>241</v>
      </c>
      <c r="E35" s="4" t="s">
        <v>239</v>
      </c>
      <c r="F35" s="3">
        <v>0.55277777777777781</v>
      </c>
      <c r="G35" s="4" t="s">
        <v>242</v>
      </c>
      <c r="H35" s="4">
        <v>149.554</v>
      </c>
      <c r="I35" s="12">
        <f t="shared" si="0"/>
        <v>0.28541666666666665</v>
      </c>
      <c r="J35" s="12">
        <f t="shared" si="1"/>
        <v>0.8208333333333333</v>
      </c>
      <c r="K35" s="8"/>
      <c r="L35" s="5">
        <v>-80</v>
      </c>
      <c r="M35" s="10">
        <f t="shared" si="2"/>
        <v>12.85</v>
      </c>
      <c r="N35" s="9">
        <f>N32+N34/2</f>
        <v>12.191666666666666</v>
      </c>
    </row>
    <row r="36" spans="1:14">
      <c r="A36" s="2">
        <v>39906</v>
      </c>
      <c r="B36" s="3">
        <v>0.28472222222222221</v>
      </c>
      <c r="C36" s="3">
        <v>0.8222222222222223</v>
      </c>
      <c r="D36" s="4" t="s">
        <v>243</v>
      </c>
      <c r="E36" s="4" t="s">
        <v>244</v>
      </c>
      <c r="F36" s="3">
        <v>0.55277777777777781</v>
      </c>
      <c r="G36" s="4" t="s">
        <v>245</v>
      </c>
      <c r="H36" s="4">
        <v>149.596</v>
      </c>
      <c r="I36" s="12">
        <f t="shared" si="0"/>
        <v>0.28472222222222221</v>
      </c>
      <c r="J36" s="12">
        <f t="shared" si="1"/>
        <v>0.8222222222222223</v>
      </c>
      <c r="K36" s="8"/>
      <c r="L36" s="5">
        <v>-79</v>
      </c>
      <c r="M36" s="10">
        <f t="shared" si="2"/>
        <v>12.900000000000002</v>
      </c>
    </row>
    <row r="37" spans="1:14">
      <c r="A37" s="2">
        <v>39907</v>
      </c>
      <c r="B37" s="3">
        <v>0.28333333333333333</v>
      </c>
      <c r="C37" s="3">
        <v>0.82291666666666663</v>
      </c>
      <c r="D37" s="4" t="s">
        <v>246</v>
      </c>
      <c r="E37" s="4" t="s">
        <v>244</v>
      </c>
      <c r="F37" s="3">
        <v>0.55277777777777781</v>
      </c>
      <c r="G37" s="4" t="s">
        <v>247</v>
      </c>
      <c r="H37" s="4">
        <v>149.63800000000001</v>
      </c>
      <c r="I37" s="12">
        <f t="shared" si="0"/>
        <v>0.28333333333333333</v>
      </c>
      <c r="J37" s="12">
        <f t="shared" si="1"/>
        <v>0.82291666666666663</v>
      </c>
      <c r="K37" s="8"/>
      <c r="L37" s="5">
        <v>-78</v>
      </c>
      <c r="M37" s="10">
        <f t="shared" si="2"/>
        <v>12.95</v>
      </c>
    </row>
    <row r="38" spans="1:14">
      <c r="A38" s="2">
        <v>39908</v>
      </c>
      <c r="B38" s="3">
        <v>0.28194444444444444</v>
      </c>
      <c r="C38" s="3">
        <v>0.82361111111111107</v>
      </c>
      <c r="D38" s="4" t="s">
        <v>248</v>
      </c>
      <c r="E38" s="4" t="s">
        <v>244</v>
      </c>
      <c r="F38" s="3">
        <v>0.55277777777777781</v>
      </c>
      <c r="G38" s="4" t="s">
        <v>249</v>
      </c>
      <c r="H38" s="4">
        <v>149.68100000000001</v>
      </c>
      <c r="I38" s="12">
        <f t="shared" si="0"/>
        <v>0.28194444444444444</v>
      </c>
      <c r="J38" s="12">
        <f t="shared" si="1"/>
        <v>0.82361111111111107</v>
      </c>
      <c r="K38" s="8"/>
      <c r="L38" s="5">
        <v>-77</v>
      </c>
      <c r="M38" s="10">
        <f t="shared" si="2"/>
        <v>13</v>
      </c>
    </row>
    <row r="39" spans="1:14">
      <c r="A39" s="2">
        <v>39909</v>
      </c>
      <c r="B39" s="3">
        <v>0.28055555555555556</v>
      </c>
      <c r="C39" s="3">
        <v>0.82430555555555562</v>
      </c>
      <c r="D39" s="4" t="s">
        <v>250</v>
      </c>
      <c r="E39" s="4" t="s">
        <v>251</v>
      </c>
      <c r="F39" s="3">
        <v>0.55208333333333337</v>
      </c>
      <c r="G39" s="4" t="s">
        <v>252</v>
      </c>
      <c r="H39" s="4">
        <v>149.72300000000001</v>
      </c>
      <c r="I39" s="12">
        <f t="shared" si="0"/>
        <v>0.28055555555555556</v>
      </c>
      <c r="J39" s="12">
        <f t="shared" si="1"/>
        <v>0.82430555555555562</v>
      </c>
      <c r="K39" s="8"/>
      <c r="L39" s="5">
        <v>-76</v>
      </c>
      <c r="M39" s="10">
        <f t="shared" si="2"/>
        <v>13.05</v>
      </c>
    </row>
    <row r="40" spans="1:14">
      <c r="A40" s="2">
        <v>39910</v>
      </c>
      <c r="B40" s="3">
        <v>0.27916666666666667</v>
      </c>
      <c r="C40" s="3">
        <v>0.8256944444444444</v>
      </c>
      <c r="D40" s="4" t="s">
        <v>253</v>
      </c>
      <c r="E40" s="4" t="s">
        <v>251</v>
      </c>
      <c r="F40" s="3">
        <v>0.55208333333333337</v>
      </c>
      <c r="G40" s="4" t="s">
        <v>254</v>
      </c>
      <c r="H40" s="4">
        <v>149.76499999999999</v>
      </c>
      <c r="I40" s="12">
        <f t="shared" si="0"/>
        <v>0.27916666666666667</v>
      </c>
      <c r="J40" s="12">
        <f t="shared" si="1"/>
        <v>0.8256944444444444</v>
      </c>
      <c r="K40" s="8"/>
      <c r="L40" s="5">
        <v>-75</v>
      </c>
      <c r="M40" s="10">
        <f t="shared" si="2"/>
        <v>13.116666666666665</v>
      </c>
    </row>
    <row r="41" spans="1:14">
      <c r="A41" s="2">
        <v>39911</v>
      </c>
      <c r="B41" s="3">
        <v>0.27777777777777779</v>
      </c>
      <c r="C41" s="3">
        <v>0.82638888888888884</v>
      </c>
      <c r="D41" s="4" t="s">
        <v>255</v>
      </c>
      <c r="E41" s="4" t="s">
        <v>256</v>
      </c>
      <c r="F41" s="3">
        <v>0.55208333333333337</v>
      </c>
      <c r="G41" s="4" t="s">
        <v>257</v>
      </c>
      <c r="H41" s="4">
        <v>149.80799999999999</v>
      </c>
      <c r="I41" s="12">
        <f t="shared" si="0"/>
        <v>0.27777777777777779</v>
      </c>
      <c r="J41" s="12">
        <f t="shared" si="1"/>
        <v>0.82638888888888884</v>
      </c>
      <c r="K41" s="8"/>
      <c r="L41" s="5">
        <v>-74</v>
      </c>
      <c r="M41" s="10">
        <f t="shared" si="2"/>
        <v>13.166666666666664</v>
      </c>
    </row>
    <row r="42" spans="1:14">
      <c r="A42" s="2">
        <v>39912</v>
      </c>
      <c r="B42" s="3">
        <v>0.27708333333333335</v>
      </c>
      <c r="C42" s="3">
        <v>0.82708333333333339</v>
      </c>
      <c r="D42" s="4" t="s">
        <v>258</v>
      </c>
      <c r="E42" s="4" t="s">
        <v>256</v>
      </c>
      <c r="F42" s="3">
        <v>0.55138888888888882</v>
      </c>
      <c r="G42" s="4" t="s">
        <v>259</v>
      </c>
      <c r="H42" s="4">
        <v>149.85</v>
      </c>
      <c r="I42" s="12">
        <f t="shared" si="0"/>
        <v>0.27708333333333335</v>
      </c>
      <c r="J42" s="12">
        <f t="shared" si="1"/>
        <v>0.82708333333333339</v>
      </c>
      <c r="K42" s="8"/>
      <c r="L42" s="5">
        <v>-73</v>
      </c>
      <c r="M42" s="10">
        <f t="shared" si="2"/>
        <v>13.200000000000001</v>
      </c>
    </row>
    <row r="43" spans="1:14">
      <c r="A43" s="2">
        <v>39913</v>
      </c>
      <c r="B43" s="3">
        <v>0.27569444444444446</v>
      </c>
      <c r="C43" s="3">
        <v>0.82777777777777783</v>
      </c>
      <c r="D43" s="4" t="s">
        <v>260</v>
      </c>
      <c r="E43" s="4" t="s">
        <v>261</v>
      </c>
      <c r="F43" s="3">
        <v>0.55138888888888882</v>
      </c>
      <c r="G43" s="4" t="s">
        <v>262</v>
      </c>
      <c r="H43" s="4">
        <v>149.893</v>
      </c>
      <c r="I43" s="12">
        <f t="shared" si="0"/>
        <v>0.27569444444444446</v>
      </c>
      <c r="J43" s="12">
        <f t="shared" si="1"/>
        <v>0.82777777777777783</v>
      </c>
      <c r="K43" s="8"/>
      <c r="L43" s="5">
        <v>-72</v>
      </c>
      <c r="M43" s="10">
        <f t="shared" si="2"/>
        <v>13.25</v>
      </c>
    </row>
    <row r="44" spans="1:14">
      <c r="A44" s="2">
        <v>39914</v>
      </c>
      <c r="B44" s="3">
        <v>0.27430555555555552</v>
      </c>
      <c r="C44" s="3">
        <v>0.82916666666666661</v>
      </c>
      <c r="D44" s="4" t="s">
        <v>263</v>
      </c>
      <c r="E44" s="4" t="s">
        <v>261</v>
      </c>
      <c r="F44" s="3">
        <v>0.55138888888888882</v>
      </c>
      <c r="G44" s="4" t="s">
        <v>264</v>
      </c>
      <c r="H44" s="4">
        <v>149.93600000000001</v>
      </c>
      <c r="I44" s="12">
        <f t="shared" si="0"/>
        <v>0.27430555555555552</v>
      </c>
      <c r="J44" s="12">
        <f t="shared" si="1"/>
        <v>0.82916666666666661</v>
      </c>
      <c r="K44" s="8"/>
      <c r="L44" s="5">
        <v>-71</v>
      </c>
      <c r="M44" s="10">
        <f t="shared" si="2"/>
        <v>13.316666666666665</v>
      </c>
    </row>
    <row r="45" spans="1:14">
      <c r="A45" s="2">
        <v>39915</v>
      </c>
      <c r="B45" s="3">
        <v>0.27291666666666664</v>
      </c>
      <c r="C45" s="3">
        <v>0.82986111111111116</v>
      </c>
      <c r="D45" s="4" t="s">
        <v>265</v>
      </c>
      <c r="E45" s="4" t="s">
        <v>266</v>
      </c>
      <c r="F45" s="3">
        <v>0.55138888888888882</v>
      </c>
      <c r="G45" s="4" t="s">
        <v>267</v>
      </c>
      <c r="H45" s="4">
        <v>149.97900000000001</v>
      </c>
      <c r="I45" s="12">
        <f t="shared" si="0"/>
        <v>0.27291666666666664</v>
      </c>
      <c r="J45" s="12">
        <f t="shared" si="1"/>
        <v>0.82986111111111116</v>
      </c>
      <c r="K45" s="8"/>
      <c r="L45" s="5">
        <v>-70</v>
      </c>
      <c r="M45" s="10">
        <f t="shared" si="2"/>
        <v>13.366666666666667</v>
      </c>
    </row>
    <row r="46" spans="1:14">
      <c r="A46" s="2">
        <v>39916</v>
      </c>
      <c r="B46" s="3">
        <v>0.27152777777777776</v>
      </c>
      <c r="C46" s="3">
        <v>0.8305555555555556</v>
      </c>
      <c r="D46" s="4" t="s">
        <v>268</v>
      </c>
      <c r="E46" s="4" t="s">
        <v>269</v>
      </c>
      <c r="F46" s="3">
        <v>0.55069444444444449</v>
      </c>
      <c r="G46" s="4" t="s">
        <v>270</v>
      </c>
      <c r="H46" s="4">
        <v>150.02199999999999</v>
      </c>
      <c r="I46" s="12">
        <f t="shared" si="0"/>
        <v>0.27152777777777776</v>
      </c>
      <c r="J46" s="12">
        <f t="shared" si="1"/>
        <v>0.8305555555555556</v>
      </c>
      <c r="K46" s="8"/>
      <c r="L46" s="5">
        <v>-69</v>
      </c>
      <c r="M46" s="10">
        <f t="shared" si="2"/>
        <v>13.41666666666667</v>
      </c>
    </row>
    <row r="47" spans="1:14">
      <c r="A47" s="2">
        <v>39917</v>
      </c>
      <c r="B47" s="3">
        <v>0.27083333333333331</v>
      </c>
      <c r="C47" s="3">
        <v>0.83194444444444438</v>
      </c>
      <c r="D47" s="4" t="s">
        <v>271</v>
      </c>
      <c r="E47" s="4" t="s">
        <v>269</v>
      </c>
      <c r="F47" s="3">
        <v>0.55069444444444449</v>
      </c>
      <c r="G47" s="4" t="s">
        <v>272</v>
      </c>
      <c r="H47" s="4">
        <v>150.06399999999999</v>
      </c>
      <c r="I47" s="12">
        <f t="shared" si="0"/>
        <v>0.27083333333333331</v>
      </c>
      <c r="J47" s="12">
        <f t="shared" si="1"/>
        <v>0.83194444444444438</v>
      </c>
      <c r="K47" s="8"/>
      <c r="L47" s="5">
        <v>-68</v>
      </c>
      <c r="M47" s="10">
        <f t="shared" si="2"/>
        <v>13.466666666666667</v>
      </c>
    </row>
    <row r="48" spans="1:14">
      <c r="A48" s="2">
        <v>39918</v>
      </c>
      <c r="B48" s="3">
        <v>0.26944444444444443</v>
      </c>
      <c r="C48" s="3">
        <v>0.83263888888888893</v>
      </c>
      <c r="D48" s="4" t="s">
        <v>273</v>
      </c>
      <c r="E48" s="4" t="s">
        <v>274</v>
      </c>
      <c r="F48" s="3">
        <v>0.55069444444444449</v>
      </c>
      <c r="G48" s="4" t="s">
        <v>275</v>
      </c>
      <c r="H48" s="4">
        <v>150.107</v>
      </c>
      <c r="I48" s="12">
        <f t="shared" si="0"/>
        <v>0.26944444444444443</v>
      </c>
      <c r="J48" s="12">
        <f t="shared" si="1"/>
        <v>0.83263888888888893</v>
      </c>
      <c r="K48" s="8"/>
      <c r="L48" s="5">
        <v>-67</v>
      </c>
      <c r="M48" s="10">
        <f t="shared" si="2"/>
        <v>13.516666666666669</v>
      </c>
    </row>
    <row r="49" spans="1:13">
      <c r="A49" s="2">
        <v>39919</v>
      </c>
      <c r="B49" s="3">
        <v>0.26805555555555555</v>
      </c>
      <c r="C49" s="3">
        <v>0.83333333333333337</v>
      </c>
      <c r="D49" s="4" t="s">
        <v>276</v>
      </c>
      <c r="E49" s="4" t="s">
        <v>277</v>
      </c>
      <c r="F49" s="3">
        <v>0.55069444444444449</v>
      </c>
      <c r="G49" s="4" t="s">
        <v>278</v>
      </c>
      <c r="H49" s="4">
        <v>150.15</v>
      </c>
      <c r="I49" s="12">
        <f t="shared" si="0"/>
        <v>0.26805555555555555</v>
      </c>
      <c r="J49" s="12">
        <f t="shared" si="1"/>
        <v>0.83333333333333337</v>
      </c>
      <c r="K49" s="8"/>
      <c r="L49" s="5">
        <v>-66</v>
      </c>
      <c r="M49" s="10">
        <f t="shared" si="2"/>
        <v>13.566666666666666</v>
      </c>
    </row>
    <row r="50" spans="1:13">
      <c r="A50" s="2">
        <v>39920</v>
      </c>
      <c r="B50" s="3">
        <v>0.26666666666666666</v>
      </c>
      <c r="C50" s="3">
        <v>0.8340277777777777</v>
      </c>
      <c r="D50" s="4" t="s">
        <v>279</v>
      </c>
      <c r="E50" s="4" t="s">
        <v>277</v>
      </c>
      <c r="F50" s="3">
        <v>0.54999999999999993</v>
      </c>
      <c r="G50" s="4" t="s">
        <v>280</v>
      </c>
      <c r="H50" s="4">
        <v>150.19300000000001</v>
      </c>
      <c r="I50" s="12">
        <f t="shared" si="0"/>
        <v>0.26666666666666666</v>
      </c>
      <c r="J50" s="12">
        <f t="shared" si="1"/>
        <v>0.8340277777777777</v>
      </c>
      <c r="K50" s="8"/>
      <c r="L50" s="5">
        <v>-65</v>
      </c>
      <c r="M50" s="10">
        <f t="shared" si="2"/>
        <v>13.616666666666664</v>
      </c>
    </row>
    <row r="51" spans="1:13">
      <c r="A51" s="2">
        <v>39921</v>
      </c>
      <c r="B51" s="3">
        <v>0.26597222222222222</v>
      </c>
      <c r="C51" s="3">
        <v>0.8354166666666667</v>
      </c>
      <c r="D51" s="4" t="s">
        <v>281</v>
      </c>
      <c r="E51" s="4" t="s">
        <v>282</v>
      </c>
      <c r="F51" s="3">
        <v>0.54999999999999993</v>
      </c>
      <c r="G51" s="4" t="s">
        <v>283</v>
      </c>
      <c r="H51" s="4">
        <v>150.23500000000001</v>
      </c>
      <c r="I51" s="12">
        <f t="shared" si="0"/>
        <v>0.26597222222222222</v>
      </c>
      <c r="J51" s="12">
        <f t="shared" si="1"/>
        <v>0.8354166666666667</v>
      </c>
      <c r="K51" s="8"/>
      <c r="L51" s="5">
        <v>-64</v>
      </c>
      <c r="M51" s="10">
        <f t="shared" si="2"/>
        <v>13.666666666666666</v>
      </c>
    </row>
    <row r="52" spans="1:13">
      <c r="A52" s="2">
        <v>39922</v>
      </c>
      <c r="B52" s="3">
        <v>0.26458333333333334</v>
      </c>
      <c r="C52" s="3">
        <v>0.83611111111111114</v>
      </c>
      <c r="D52" s="4" t="s">
        <v>284</v>
      </c>
      <c r="E52" s="4" t="s">
        <v>285</v>
      </c>
      <c r="F52" s="3">
        <v>0.54999999999999993</v>
      </c>
      <c r="G52" s="4" t="s">
        <v>286</v>
      </c>
      <c r="H52" s="4">
        <v>150.27699999999999</v>
      </c>
      <c r="I52" s="12">
        <f t="shared" si="0"/>
        <v>0.26458333333333334</v>
      </c>
      <c r="J52" s="12">
        <f t="shared" si="1"/>
        <v>0.83611111111111114</v>
      </c>
      <c r="K52" s="8"/>
      <c r="L52" s="5">
        <v>-63</v>
      </c>
      <c r="M52" s="10">
        <f t="shared" si="2"/>
        <v>13.716666666666669</v>
      </c>
    </row>
    <row r="53" spans="1:13">
      <c r="A53" s="2">
        <v>39923</v>
      </c>
      <c r="B53" s="3">
        <v>0.26319444444444445</v>
      </c>
      <c r="C53" s="3">
        <v>0.83680555555555547</v>
      </c>
      <c r="D53" s="4" t="s">
        <v>287</v>
      </c>
      <c r="E53" s="4" t="s">
        <v>288</v>
      </c>
      <c r="F53" s="3">
        <v>0.54999999999999993</v>
      </c>
      <c r="G53" s="4" t="s">
        <v>289</v>
      </c>
      <c r="H53" s="4">
        <v>150.31899999999999</v>
      </c>
      <c r="I53" s="12">
        <f t="shared" si="0"/>
        <v>0.26319444444444445</v>
      </c>
      <c r="J53" s="12">
        <f t="shared" si="1"/>
        <v>0.83680555555555547</v>
      </c>
      <c r="K53" s="8"/>
      <c r="L53" s="5">
        <v>-62</v>
      </c>
      <c r="M53" s="10">
        <f t="shared" si="2"/>
        <v>13.766666666666666</v>
      </c>
    </row>
    <row r="54" spans="1:13">
      <c r="A54" s="2">
        <v>39924</v>
      </c>
      <c r="B54" s="3">
        <v>0.26250000000000001</v>
      </c>
      <c r="C54" s="3">
        <v>0.83750000000000002</v>
      </c>
      <c r="D54" s="4" t="s">
        <v>290</v>
      </c>
      <c r="E54" s="4" t="s">
        <v>291</v>
      </c>
      <c r="F54" s="3">
        <v>0.54999999999999993</v>
      </c>
      <c r="G54" s="4" t="s">
        <v>292</v>
      </c>
      <c r="H54" s="4">
        <v>150.36099999999999</v>
      </c>
      <c r="I54" s="12">
        <f t="shared" si="0"/>
        <v>0.26250000000000001</v>
      </c>
      <c r="J54" s="12">
        <f t="shared" si="1"/>
        <v>0.83750000000000002</v>
      </c>
      <c r="K54" s="8"/>
      <c r="L54" s="5">
        <v>-61</v>
      </c>
      <c r="M54" s="10">
        <f t="shared" si="2"/>
        <v>13.799999999999999</v>
      </c>
    </row>
    <row r="55" spans="1:13">
      <c r="A55" s="2">
        <v>39925</v>
      </c>
      <c r="B55" s="3">
        <v>0.26111111111111113</v>
      </c>
      <c r="C55" s="3">
        <v>0.83888888888888891</v>
      </c>
      <c r="D55" s="4" t="s">
        <v>293</v>
      </c>
      <c r="E55" s="4" t="s">
        <v>294</v>
      </c>
      <c r="F55" s="3">
        <v>0.5493055555555556</v>
      </c>
      <c r="G55" s="4" t="s">
        <v>295</v>
      </c>
      <c r="H55" s="4">
        <v>150.40199999999999</v>
      </c>
      <c r="I55" s="12">
        <f t="shared" si="0"/>
        <v>0.26111111111111113</v>
      </c>
      <c r="J55" s="12">
        <f t="shared" si="1"/>
        <v>0.83888888888888891</v>
      </c>
      <c r="K55" s="8"/>
      <c r="L55" s="5">
        <v>-60</v>
      </c>
      <c r="M55" s="10">
        <f t="shared" si="2"/>
        <v>13.866666666666665</v>
      </c>
    </row>
    <row r="56" spans="1:13">
      <c r="A56" s="2">
        <v>39926</v>
      </c>
      <c r="B56" s="3">
        <v>0.25972222222222224</v>
      </c>
      <c r="C56" s="3">
        <v>0.83958333333333324</v>
      </c>
      <c r="D56" s="4" t="s">
        <v>296</v>
      </c>
      <c r="E56" s="4" t="s">
        <v>297</v>
      </c>
      <c r="F56" s="3">
        <v>0.5493055555555556</v>
      </c>
      <c r="G56" s="4" t="s">
        <v>298</v>
      </c>
      <c r="H56" s="4">
        <v>150.44200000000001</v>
      </c>
      <c r="I56" s="12">
        <f t="shared" si="0"/>
        <v>0.25972222222222224</v>
      </c>
      <c r="J56" s="12">
        <f t="shared" si="1"/>
        <v>0.83958333333333324</v>
      </c>
      <c r="K56" s="8"/>
      <c r="L56" s="5">
        <v>-59</v>
      </c>
      <c r="M56" s="10">
        <f t="shared" si="2"/>
        <v>13.916666666666663</v>
      </c>
    </row>
    <row r="57" spans="1:13">
      <c r="A57" s="2">
        <v>39927</v>
      </c>
      <c r="B57" s="3">
        <v>0.2590277777777778</v>
      </c>
      <c r="C57" s="3">
        <v>0.84027777777777779</v>
      </c>
      <c r="D57" s="4" t="s">
        <v>299</v>
      </c>
      <c r="E57" s="4" t="s">
        <v>300</v>
      </c>
      <c r="F57" s="3">
        <v>0.5493055555555556</v>
      </c>
      <c r="G57" s="4" t="s">
        <v>301</v>
      </c>
      <c r="H57" s="4">
        <v>150.482</v>
      </c>
      <c r="I57" s="12">
        <f t="shared" si="0"/>
        <v>0.2590277777777778</v>
      </c>
      <c r="J57" s="12">
        <f t="shared" si="1"/>
        <v>0.84027777777777779</v>
      </c>
      <c r="K57" s="8"/>
      <c r="L57" s="5">
        <v>-58</v>
      </c>
      <c r="M57" s="10">
        <f t="shared" si="2"/>
        <v>13.950000000000001</v>
      </c>
    </row>
    <row r="58" spans="1:13">
      <c r="A58" s="2">
        <v>39928</v>
      </c>
      <c r="B58" s="3">
        <v>0.25763888888888892</v>
      </c>
      <c r="C58" s="3">
        <v>0.84097222222222223</v>
      </c>
      <c r="D58" s="4" t="s">
        <v>302</v>
      </c>
      <c r="E58" s="4" t="s">
        <v>303</v>
      </c>
      <c r="F58" s="3">
        <v>0.5493055555555556</v>
      </c>
      <c r="G58" s="4" t="s">
        <v>304</v>
      </c>
      <c r="H58" s="4">
        <v>150.52199999999999</v>
      </c>
      <c r="I58" s="12">
        <f t="shared" si="0"/>
        <v>0.25763888888888892</v>
      </c>
      <c r="J58" s="12">
        <f t="shared" si="1"/>
        <v>0.84097222222222223</v>
      </c>
      <c r="K58" s="8"/>
      <c r="L58" s="5">
        <v>-57</v>
      </c>
      <c r="M58" s="10">
        <f t="shared" si="2"/>
        <v>13.999999999999998</v>
      </c>
    </row>
    <row r="59" spans="1:13">
      <c r="A59" s="2">
        <v>39929</v>
      </c>
      <c r="B59" s="3">
        <v>0.25694444444444448</v>
      </c>
      <c r="C59" s="3">
        <v>0.84236111111111101</v>
      </c>
      <c r="D59" s="4" t="s">
        <v>305</v>
      </c>
      <c r="E59" s="4" t="s">
        <v>306</v>
      </c>
      <c r="F59" s="3">
        <v>0.5493055555555556</v>
      </c>
      <c r="G59" s="4" t="s">
        <v>307</v>
      </c>
      <c r="H59" s="4">
        <v>150.56100000000001</v>
      </c>
      <c r="I59" s="12">
        <f t="shared" si="0"/>
        <v>0.25694444444444448</v>
      </c>
      <c r="J59" s="12">
        <f t="shared" si="1"/>
        <v>0.84236111111111101</v>
      </c>
      <c r="K59" s="8"/>
      <c r="L59" s="5">
        <v>-56</v>
      </c>
      <c r="M59" s="10">
        <f t="shared" si="2"/>
        <v>14.049999999999995</v>
      </c>
    </row>
    <row r="60" spans="1:13">
      <c r="A60" s="2">
        <v>39930</v>
      </c>
      <c r="B60" s="3">
        <v>0.25555555555555559</v>
      </c>
      <c r="C60" s="3">
        <v>0.84305555555555556</v>
      </c>
      <c r="D60" s="4" t="s">
        <v>308</v>
      </c>
      <c r="E60" s="4" t="s">
        <v>309</v>
      </c>
      <c r="F60" s="3">
        <v>0.5493055555555556</v>
      </c>
      <c r="G60" s="4" t="s">
        <v>310</v>
      </c>
      <c r="H60" s="4">
        <v>150.6</v>
      </c>
      <c r="I60" s="12">
        <f t="shared" si="0"/>
        <v>0.25555555555555559</v>
      </c>
      <c r="J60" s="12">
        <f t="shared" si="1"/>
        <v>0.84305555555555556</v>
      </c>
      <c r="K60" s="8"/>
      <c r="L60" s="5">
        <v>-55</v>
      </c>
      <c r="M60" s="10">
        <f t="shared" si="2"/>
        <v>14.099999999999998</v>
      </c>
    </row>
    <row r="61" spans="1:13">
      <c r="A61" s="2">
        <v>39931</v>
      </c>
      <c r="B61" s="3">
        <v>0.25416666666666665</v>
      </c>
      <c r="C61" s="3">
        <v>0.84375</v>
      </c>
      <c r="D61" s="4" t="s">
        <v>311</v>
      </c>
      <c r="E61" s="4" t="s">
        <v>312</v>
      </c>
      <c r="F61" s="3">
        <v>0.54861111111111105</v>
      </c>
      <c r="G61" s="4" t="s">
        <v>313</v>
      </c>
      <c r="H61" s="4">
        <v>150.63800000000001</v>
      </c>
      <c r="I61" s="12">
        <f t="shared" si="0"/>
        <v>0.25416666666666665</v>
      </c>
      <c r="J61" s="12">
        <f t="shared" si="1"/>
        <v>0.84375</v>
      </c>
      <c r="K61" s="8"/>
      <c r="L61" s="5">
        <v>-54</v>
      </c>
      <c r="M61" s="10">
        <f t="shared" si="2"/>
        <v>14.15</v>
      </c>
    </row>
    <row r="62" spans="1:13">
      <c r="A62" s="2">
        <v>39932</v>
      </c>
      <c r="B62" s="3">
        <v>0.25347222222222221</v>
      </c>
      <c r="C62" s="3">
        <v>0.84444444444444444</v>
      </c>
      <c r="D62" s="4" t="s">
        <v>314</v>
      </c>
      <c r="E62" s="4" t="s">
        <v>315</v>
      </c>
      <c r="F62" s="3">
        <v>0.54861111111111105</v>
      </c>
      <c r="G62" s="4" t="s">
        <v>316</v>
      </c>
      <c r="H62" s="4">
        <v>150.67599999999999</v>
      </c>
      <c r="I62" s="12">
        <f t="shared" si="0"/>
        <v>0.25347222222222221</v>
      </c>
      <c r="J62" s="12">
        <f t="shared" si="1"/>
        <v>0.84444444444444444</v>
      </c>
      <c r="K62" s="8"/>
      <c r="L62" s="5">
        <v>-53</v>
      </c>
      <c r="M62" s="10">
        <f t="shared" si="2"/>
        <v>14.183333333333334</v>
      </c>
    </row>
    <row r="63" spans="1:13">
      <c r="A63" s="2">
        <v>39933</v>
      </c>
      <c r="B63" s="3">
        <v>0.25208333333333333</v>
      </c>
      <c r="C63" s="3">
        <v>0.84583333333333333</v>
      </c>
      <c r="D63" s="4" t="s">
        <v>317</v>
      </c>
      <c r="E63" s="4" t="s">
        <v>318</v>
      </c>
      <c r="F63" s="3">
        <v>0.54861111111111105</v>
      </c>
      <c r="G63" s="4" t="s">
        <v>319</v>
      </c>
      <c r="H63" s="4">
        <v>150.71299999999999</v>
      </c>
      <c r="I63" s="12">
        <f t="shared" si="0"/>
        <v>0.25208333333333333</v>
      </c>
      <c r="J63" s="12">
        <f t="shared" si="1"/>
        <v>0.84583333333333333</v>
      </c>
      <c r="K63" s="8"/>
      <c r="L63" s="5">
        <v>-52</v>
      </c>
      <c r="M63" s="10">
        <f t="shared" si="2"/>
        <v>14.25</v>
      </c>
    </row>
    <row r="64" spans="1:13">
      <c r="A64" s="2">
        <v>39934</v>
      </c>
      <c r="B64" s="3">
        <v>0.25138888888888888</v>
      </c>
      <c r="C64" s="3">
        <v>0.84652777777777777</v>
      </c>
      <c r="D64" s="4" t="s">
        <v>166</v>
      </c>
      <c r="E64" s="4" t="s">
        <v>167</v>
      </c>
      <c r="F64" s="3">
        <v>0.54861111111111105</v>
      </c>
      <c r="G64" s="4" t="s">
        <v>168</v>
      </c>
      <c r="H64" s="4">
        <v>150.75</v>
      </c>
      <c r="I64" s="12">
        <f t="shared" si="0"/>
        <v>0.25138888888888888</v>
      </c>
      <c r="J64" s="12">
        <f t="shared" si="1"/>
        <v>0.84652777777777777</v>
      </c>
      <c r="K64" s="8"/>
      <c r="L64" s="5">
        <v>-51</v>
      </c>
      <c r="M64" s="10">
        <f t="shared" si="2"/>
        <v>14.283333333333333</v>
      </c>
    </row>
    <row r="65" spans="1:13">
      <c r="A65" s="2">
        <v>39935</v>
      </c>
      <c r="B65" s="3">
        <v>0.25069444444444444</v>
      </c>
      <c r="C65" s="3">
        <v>0.84722222222222221</v>
      </c>
      <c r="D65" s="4" t="s">
        <v>169</v>
      </c>
      <c r="E65" s="4" t="s">
        <v>170</v>
      </c>
      <c r="F65" s="3">
        <v>0.54861111111111105</v>
      </c>
      <c r="G65" s="4" t="s">
        <v>171</v>
      </c>
      <c r="H65" s="4">
        <v>150.78700000000001</v>
      </c>
      <c r="I65" s="12">
        <f t="shared" si="0"/>
        <v>0.25069444444444444</v>
      </c>
      <c r="J65" s="12">
        <f t="shared" si="1"/>
        <v>0.84722222222222221</v>
      </c>
      <c r="K65" s="8"/>
      <c r="L65" s="5">
        <v>-50</v>
      </c>
      <c r="M65" s="10">
        <f t="shared" si="2"/>
        <v>14.316666666666666</v>
      </c>
    </row>
    <row r="66" spans="1:13">
      <c r="A66" s="2">
        <v>39936</v>
      </c>
      <c r="B66" s="3">
        <v>0.24930555555555556</v>
      </c>
      <c r="C66" s="3">
        <v>0.84791666666666676</v>
      </c>
      <c r="D66" s="4" t="s">
        <v>172</v>
      </c>
      <c r="E66" s="4" t="s">
        <v>173</v>
      </c>
      <c r="F66" s="3">
        <v>0.54861111111111105</v>
      </c>
      <c r="G66" s="4" t="s">
        <v>174</v>
      </c>
      <c r="H66" s="4">
        <v>150.82300000000001</v>
      </c>
      <c r="I66" s="12">
        <f t="shared" ref="I66:I94" si="3">B66</f>
        <v>0.24930555555555556</v>
      </c>
      <c r="J66" s="12">
        <f t="shared" ref="J66:J94" si="4">C66</f>
        <v>0.84791666666666676</v>
      </c>
      <c r="K66" s="8"/>
      <c r="L66" s="5">
        <v>-49</v>
      </c>
      <c r="M66" s="10">
        <f t="shared" si="2"/>
        <v>14.366666666666669</v>
      </c>
    </row>
    <row r="67" spans="1:13">
      <c r="A67" s="2">
        <v>39937</v>
      </c>
      <c r="B67" s="3">
        <v>0.24861111111111112</v>
      </c>
      <c r="C67" s="3">
        <v>0.84930555555555554</v>
      </c>
      <c r="D67" s="4" t="s">
        <v>175</v>
      </c>
      <c r="E67" s="4" t="s">
        <v>176</v>
      </c>
      <c r="F67" s="3">
        <v>0.54861111111111105</v>
      </c>
      <c r="G67" s="4" t="s">
        <v>177</v>
      </c>
      <c r="H67" s="4">
        <v>150.85900000000001</v>
      </c>
      <c r="I67" s="12">
        <f t="shared" si="3"/>
        <v>0.24861111111111112</v>
      </c>
      <c r="J67" s="12">
        <f t="shared" si="4"/>
        <v>0.84930555555555554</v>
      </c>
      <c r="K67" s="8"/>
      <c r="L67" s="5">
        <v>-48</v>
      </c>
      <c r="M67" s="10">
        <f t="shared" si="2"/>
        <v>14.416666666666666</v>
      </c>
    </row>
    <row r="68" spans="1:13">
      <c r="A68" s="2">
        <v>39938</v>
      </c>
      <c r="B68" s="3">
        <v>0.24722222222222223</v>
      </c>
      <c r="C68" s="3">
        <v>0.85</v>
      </c>
      <c r="D68" s="4" t="s">
        <v>178</v>
      </c>
      <c r="E68" s="4" t="s">
        <v>179</v>
      </c>
      <c r="F68" s="3">
        <v>0.54861111111111105</v>
      </c>
      <c r="G68" s="4" t="s">
        <v>180</v>
      </c>
      <c r="H68" s="4">
        <v>150.89500000000001</v>
      </c>
      <c r="I68" s="12">
        <f t="shared" si="3"/>
        <v>0.24722222222222223</v>
      </c>
      <c r="J68" s="12">
        <f t="shared" si="4"/>
        <v>0.85</v>
      </c>
      <c r="K68" s="8"/>
      <c r="L68" s="5">
        <v>-47</v>
      </c>
      <c r="M68" s="10">
        <f t="shared" ref="M68:M131" si="5">(J68-I68)*24</f>
        <v>14.466666666666665</v>
      </c>
    </row>
    <row r="69" spans="1:13">
      <c r="A69" s="2">
        <v>39939</v>
      </c>
      <c r="B69" s="3">
        <v>0.24652777777777779</v>
      </c>
      <c r="C69" s="3">
        <v>0.85069444444444453</v>
      </c>
      <c r="D69" s="4" t="s">
        <v>181</v>
      </c>
      <c r="E69" s="4" t="s">
        <v>182</v>
      </c>
      <c r="F69" s="3">
        <v>0.54861111111111105</v>
      </c>
      <c r="G69" s="4" t="s">
        <v>183</v>
      </c>
      <c r="H69" s="4">
        <v>150.93100000000001</v>
      </c>
      <c r="I69" s="12">
        <f t="shared" si="3"/>
        <v>0.24652777777777779</v>
      </c>
      <c r="J69" s="12">
        <f t="shared" si="4"/>
        <v>0.85069444444444453</v>
      </c>
      <c r="K69" s="8"/>
      <c r="L69" s="5">
        <v>-46</v>
      </c>
      <c r="M69" s="10">
        <f t="shared" si="5"/>
        <v>14.500000000000002</v>
      </c>
    </row>
    <row r="70" spans="1:13">
      <c r="A70" s="2">
        <v>39940</v>
      </c>
      <c r="B70" s="3">
        <v>0.24583333333333335</v>
      </c>
      <c r="C70" s="3">
        <v>0.85138888888888886</v>
      </c>
      <c r="D70" s="4" t="s">
        <v>184</v>
      </c>
      <c r="E70" s="4" t="s">
        <v>185</v>
      </c>
      <c r="F70" s="3">
        <v>0.54861111111111105</v>
      </c>
      <c r="G70" s="4" t="s">
        <v>186</v>
      </c>
      <c r="H70" s="4">
        <v>150.96600000000001</v>
      </c>
      <c r="I70" s="12">
        <f t="shared" si="3"/>
        <v>0.24583333333333335</v>
      </c>
      <c r="J70" s="12">
        <f t="shared" si="4"/>
        <v>0.85138888888888886</v>
      </c>
      <c r="K70" s="8"/>
      <c r="L70" s="5">
        <v>-45</v>
      </c>
      <c r="M70" s="10">
        <f t="shared" si="5"/>
        <v>14.533333333333331</v>
      </c>
    </row>
    <row r="71" spans="1:13">
      <c r="A71" s="2">
        <v>39941</v>
      </c>
      <c r="B71" s="3">
        <v>0.24444444444444446</v>
      </c>
      <c r="C71" s="3">
        <v>0.8520833333333333</v>
      </c>
      <c r="D71" s="4" t="s">
        <v>187</v>
      </c>
      <c r="E71" s="4" t="s">
        <v>188</v>
      </c>
      <c r="F71" s="3">
        <v>0.54791666666666672</v>
      </c>
      <c r="G71" s="4" t="s">
        <v>189</v>
      </c>
      <c r="H71" s="4">
        <v>151.001</v>
      </c>
      <c r="I71" s="12">
        <f t="shared" si="3"/>
        <v>0.24444444444444446</v>
      </c>
      <c r="J71" s="12">
        <f t="shared" si="4"/>
        <v>0.8520833333333333</v>
      </c>
      <c r="K71" s="8"/>
      <c r="L71" s="5">
        <v>-44</v>
      </c>
      <c r="M71" s="10">
        <f t="shared" si="5"/>
        <v>14.583333333333332</v>
      </c>
    </row>
    <row r="72" spans="1:13">
      <c r="A72" s="2">
        <v>39942</v>
      </c>
      <c r="B72" s="3">
        <v>0.24374999999999999</v>
      </c>
      <c r="C72" s="3">
        <v>0.8534722222222223</v>
      </c>
      <c r="D72" s="4" t="s">
        <v>190</v>
      </c>
      <c r="E72" s="4" t="s">
        <v>191</v>
      </c>
      <c r="F72" s="3">
        <v>0.54791666666666672</v>
      </c>
      <c r="G72" s="4" t="s">
        <v>192</v>
      </c>
      <c r="H72" s="4">
        <v>151.036</v>
      </c>
      <c r="I72" s="12">
        <f t="shared" si="3"/>
        <v>0.24374999999999999</v>
      </c>
      <c r="J72" s="12">
        <f t="shared" si="4"/>
        <v>0.8534722222222223</v>
      </c>
      <c r="K72" s="8"/>
      <c r="L72" s="5">
        <v>-43</v>
      </c>
      <c r="M72" s="10">
        <f t="shared" si="5"/>
        <v>14.633333333333335</v>
      </c>
    </row>
    <row r="73" spans="1:13">
      <c r="A73" s="2">
        <v>39943</v>
      </c>
      <c r="B73" s="3">
        <v>0.24305555555555555</v>
      </c>
      <c r="C73" s="3">
        <v>0.85416666666666663</v>
      </c>
      <c r="D73" s="4" t="s">
        <v>193</v>
      </c>
      <c r="E73" s="4" t="s">
        <v>194</v>
      </c>
      <c r="F73" s="3">
        <v>0.54791666666666672</v>
      </c>
      <c r="G73" s="4" t="s">
        <v>195</v>
      </c>
      <c r="H73" s="4">
        <v>151.07</v>
      </c>
      <c r="I73" s="12">
        <f t="shared" si="3"/>
        <v>0.24305555555555555</v>
      </c>
      <c r="J73" s="12">
        <f t="shared" si="4"/>
        <v>0.85416666666666663</v>
      </c>
      <c r="K73" s="8"/>
      <c r="L73" s="5">
        <v>-42</v>
      </c>
      <c r="M73" s="10">
        <f t="shared" si="5"/>
        <v>14.666666666666664</v>
      </c>
    </row>
    <row r="74" spans="1:13">
      <c r="A74" s="2">
        <v>39944</v>
      </c>
      <c r="B74" s="3">
        <v>0.24166666666666667</v>
      </c>
      <c r="C74" s="3">
        <v>0.85486111111111107</v>
      </c>
      <c r="D74" s="4" t="s">
        <v>196</v>
      </c>
      <c r="E74" s="4" t="s">
        <v>197</v>
      </c>
      <c r="F74" s="3">
        <v>0.54791666666666672</v>
      </c>
      <c r="G74" s="4" t="s">
        <v>101</v>
      </c>
      <c r="H74" s="4">
        <v>151.10499999999999</v>
      </c>
      <c r="I74" s="12">
        <f t="shared" si="3"/>
        <v>0.24166666666666667</v>
      </c>
      <c r="J74" s="12">
        <f t="shared" si="4"/>
        <v>0.85486111111111107</v>
      </c>
      <c r="K74" s="8"/>
      <c r="L74" s="5">
        <v>-41</v>
      </c>
      <c r="M74" s="10">
        <f t="shared" si="5"/>
        <v>14.716666666666665</v>
      </c>
    </row>
    <row r="75" spans="1:13">
      <c r="A75" s="2">
        <v>39945</v>
      </c>
      <c r="B75" s="3">
        <v>0.24097222222222223</v>
      </c>
      <c r="C75" s="3">
        <v>0.85555555555555562</v>
      </c>
      <c r="D75" s="4" t="s">
        <v>198</v>
      </c>
      <c r="E75" s="4" t="s">
        <v>199</v>
      </c>
      <c r="F75" s="3">
        <v>0.54791666666666672</v>
      </c>
      <c r="G75" s="4" t="s">
        <v>98</v>
      </c>
      <c r="H75" s="4">
        <v>151.13900000000001</v>
      </c>
      <c r="I75" s="12">
        <f t="shared" si="3"/>
        <v>0.24097222222222223</v>
      </c>
      <c r="J75" s="12">
        <f t="shared" si="4"/>
        <v>0.85555555555555562</v>
      </c>
      <c r="K75" s="8"/>
      <c r="L75" s="5">
        <v>-40</v>
      </c>
      <c r="M75" s="10">
        <f t="shared" si="5"/>
        <v>14.75</v>
      </c>
    </row>
    <row r="76" spans="1:13">
      <c r="A76" s="2">
        <v>39946</v>
      </c>
      <c r="B76" s="3">
        <v>0.24027777777777778</v>
      </c>
      <c r="C76" s="3">
        <v>0.85625000000000007</v>
      </c>
      <c r="D76" s="4" t="s">
        <v>200</v>
      </c>
      <c r="E76" s="4" t="s">
        <v>201</v>
      </c>
      <c r="F76" s="3">
        <v>0.54791666666666672</v>
      </c>
      <c r="G76" s="4" t="s">
        <v>95</v>
      </c>
      <c r="H76" s="4">
        <v>151.173</v>
      </c>
      <c r="I76" s="12">
        <f t="shared" si="3"/>
        <v>0.24027777777777778</v>
      </c>
      <c r="J76" s="12">
        <f t="shared" si="4"/>
        <v>0.85625000000000007</v>
      </c>
      <c r="K76" s="8"/>
      <c r="L76" s="5">
        <v>-39</v>
      </c>
      <c r="M76" s="10">
        <f t="shared" si="5"/>
        <v>14.783333333333335</v>
      </c>
    </row>
    <row r="77" spans="1:13">
      <c r="A77" s="2">
        <v>39947</v>
      </c>
      <c r="B77" s="3">
        <v>0.23958333333333334</v>
      </c>
      <c r="C77" s="3">
        <v>0.85763888888888884</v>
      </c>
      <c r="D77" s="4" t="s">
        <v>202</v>
      </c>
      <c r="E77" s="4" t="s">
        <v>203</v>
      </c>
      <c r="F77" s="3">
        <v>0.54791666666666672</v>
      </c>
      <c r="G77" s="4" t="s">
        <v>92</v>
      </c>
      <c r="H77" s="4">
        <v>151.20599999999999</v>
      </c>
      <c r="I77" s="12">
        <f t="shared" si="3"/>
        <v>0.23958333333333334</v>
      </c>
      <c r="J77" s="12">
        <f t="shared" si="4"/>
        <v>0.85763888888888884</v>
      </c>
      <c r="K77" s="8"/>
      <c r="L77" s="5">
        <v>-38</v>
      </c>
      <c r="M77" s="10">
        <f t="shared" si="5"/>
        <v>14.833333333333332</v>
      </c>
    </row>
    <row r="78" spans="1:13">
      <c r="A78" s="2">
        <v>39948</v>
      </c>
      <c r="B78" s="3">
        <v>0.2388888888888889</v>
      </c>
      <c r="C78" s="3">
        <v>0.85833333333333339</v>
      </c>
      <c r="D78" s="4" t="s">
        <v>204</v>
      </c>
      <c r="E78" s="4" t="s">
        <v>205</v>
      </c>
      <c r="F78" s="3">
        <v>0.54791666666666672</v>
      </c>
      <c r="G78" s="4" t="s">
        <v>206</v>
      </c>
      <c r="H78" s="4">
        <v>151.239</v>
      </c>
      <c r="I78" s="12">
        <f t="shared" si="3"/>
        <v>0.2388888888888889</v>
      </c>
      <c r="J78" s="12">
        <f t="shared" si="4"/>
        <v>0.85833333333333339</v>
      </c>
      <c r="K78" s="8"/>
      <c r="L78" s="5">
        <v>-37</v>
      </c>
      <c r="M78" s="10">
        <f t="shared" si="5"/>
        <v>14.866666666666667</v>
      </c>
    </row>
    <row r="79" spans="1:13">
      <c r="A79" s="2">
        <v>39949</v>
      </c>
      <c r="B79" s="3">
        <v>0.23819444444444446</v>
      </c>
      <c r="C79" s="3">
        <v>0.85902777777777783</v>
      </c>
      <c r="D79" s="4" t="s">
        <v>207</v>
      </c>
      <c r="E79" s="4" t="s">
        <v>208</v>
      </c>
      <c r="F79" s="3">
        <v>0.54791666666666672</v>
      </c>
      <c r="G79" s="4" t="s">
        <v>86</v>
      </c>
      <c r="H79" s="4">
        <v>151.27199999999999</v>
      </c>
      <c r="I79" s="12">
        <f t="shared" si="3"/>
        <v>0.23819444444444446</v>
      </c>
      <c r="J79" s="12">
        <f t="shared" si="4"/>
        <v>0.85902777777777783</v>
      </c>
      <c r="K79" s="8"/>
      <c r="L79" s="5">
        <v>-36</v>
      </c>
      <c r="M79" s="10">
        <f t="shared" si="5"/>
        <v>14.9</v>
      </c>
    </row>
    <row r="80" spans="1:13">
      <c r="A80" s="2">
        <v>39950</v>
      </c>
      <c r="B80" s="3">
        <v>0.23750000000000002</v>
      </c>
      <c r="C80" s="3">
        <v>0.85972222222222217</v>
      </c>
      <c r="D80" s="4" t="s">
        <v>209</v>
      </c>
      <c r="E80" s="4" t="s">
        <v>210</v>
      </c>
      <c r="F80" s="3">
        <v>0.54791666666666672</v>
      </c>
      <c r="G80" s="4" t="s">
        <v>83</v>
      </c>
      <c r="H80" s="4">
        <v>151.304</v>
      </c>
      <c r="I80" s="12">
        <f t="shared" si="3"/>
        <v>0.23750000000000002</v>
      </c>
      <c r="J80" s="12">
        <f t="shared" si="4"/>
        <v>0.85972222222222217</v>
      </c>
      <c r="K80" s="8"/>
      <c r="L80" s="5">
        <v>-35</v>
      </c>
      <c r="M80" s="10">
        <f t="shared" si="5"/>
        <v>14.93333333333333</v>
      </c>
    </row>
    <row r="81" spans="1:13">
      <c r="A81" s="2">
        <v>39951</v>
      </c>
      <c r="B81" s="3">
        <v>0.23611111111111113</v>
      </c>
      <c r="C81" s="3">
        <v>0.86041666666666661</v>
      </c>
      <c r="D81" s="4" t="s">
        <v>211</v>
      </c>
      <c r="E81" s="4" t="s">
        <v>212</v>
      </c>
      <c r="F81" s="3">
        <v>0.54791666666666672</v>
      </c>
      <c r="G81" s="4" t="s">
        <v>80</v>
      </c>
      <c r="H81" s="4">
        <v>151.33600000000001</v>
      </c>
      <c r="I81" s="12">
        <f t="shared" si="3"/>
        <v>0.23611111111111113</v>
      </c>
      <c r="J81" s="12">
        <f t="shared" si="4"/>
        <v>0.86041666666666661</v>
      </c>
      <c r="K81" s="8"/>
      <c r="L81" s="5">
        <v>-34</v>
      </c>
      <c r="M81" s="10">
        <f t="shared" si="5"/>
        <v>14.983333333333331</v>
      </c>
    </row>
    <row r="82" spans="1:13">
      <c r="A82" s="2">
        <v>39952</v>
      </c>
      <c r="B82" s="3">
        <v>0.23541666666666669</v>
      </c>
      <c r="C82" s="3">
        <v>0.86111111111111116</v>
      </c>
      <c r="D82" s="4" t="s">
        <v>213</v>
      </c>
      <c r="E82" s="4" t="s">
        <v>214</v>
      </c>
      <c r="F82" s="3">
        <v>0.54791666666666672</v>
      </c>
      <c r="G82" s="4" t="s">
        <v>77</v>
      </c>
      <c r="H82" s="4">
        <v>151.36699999999999</v>
      </c>
      <c r="I82" s="12">
        <f t="shared" si="3"/>
        <v>0.23541666666666669</v>
      </c>
      <c r="J82" s="12">
        <f t="shared" si="4"/>
        <v>0.86111111111111116</v>
      </c>
      <c r="K82" s="8"/>
      <c r="L82" s="5">
        <v>-33</v>
      </c>
      <c r="M82" s="10">
        <f t="shared" si="5"/>
        <v>15.016666666666666</v>
      </c>
    </row>
    <row r="83" spans="1:13">
      <c r="A83" s="2">
        <v>39953</v>
      </c>
      <c r="B83" s="3">
        <v>0.23472222222222219</v>
      </c>
      <c r="C83" s="3">
        <v>0.8618055555555556</v>
      </c>
      <c r="D83" s="4" t="s">
        <v>215</v>
      </c>
      <c r="E83" s="4" t="s">
        <v>216</v>
      </c>
      <c r="F83" s="3">
        <v>0.54861111111111105</v>
      </c>
      <c r="G83" s="4" t="s">
        <v>74</v>
      </c>
      <c r="H83" s="4">
        <v>151.39699999999999</v>
      </c>
      <c r="I83" s="12">
        <f t="shared" si="3"/>
        <v>0.23472222222222219</v>
      </c>
      <c r="J83" s="12">
        <f t="shared" si="4"/>
        <v>0.8618055555555556</v>
      </c>
      <c r="K83" s="8"/>
      <c r="L83" s="5">
        <v>-32</v>
      </c>
      <c r="M83" s="10">
        <f t="shared" si="5"/>
        <v>15.050000000000002</v>
      </c>
    </row>
    <row r="84" spans="1:13">
      <c r="A84" s="2">
        <v>39954</v>
      </c>
      <c r="B84" s="3">
        <v>0.23472222222222219</v>
      </c>
      <c r="C84" s="3">
        <v>0.86249999999999993</v>
      </c>
      <c r="D84" s="4" t="s">
        <v>217</v>
      </c>
      <c r="E84" s="4" t="s">
        <v>218</v>
      </c>
      <c r="F84" s="3">
        <v>0.54861111111111105</v>
      </c>
      <c r="G84" s="4" t="s">
        <v>71</v>
      </c>
      <c r="H84" s="4">
        <v>151.42699999999999</v>
      </c>
      <c r="I84" s="12">
        <f t="shared" si="3"/>
        <v>0.23472222222222219</v>
      </c>
      <c r="J84" s="12">
        <f t="shared" si="4"/>
        <v>0.86249999999999993</v>
      </c>
      <c r="K84" s="8"/>
      <c r="L84" s="5">
        <v>-31</v>
      </c>
      <c r="M84" s="10">
        <f t="shared" si="5"/>
        <v>15.066666666666666</v>
      </c>
    </row>
    <row r="85" spans="1:13">
      <c r="A85" s="2">
        <v>39955</v>
      </c>
      <c r="B85" s="3">
        <v>0.23402777777777781</v>
      </c>
      <c r="C85" s="3">
        <v>0.86319444444444438</v>
      </c>
      <c r="D85" s="4" t="s">
        <v>219</v>
      </c>
      <c r="E85" s="4" t="s">
        <v>220</v>
      </c>
      <c r="F85" s="3">
        <v>0.54861111111111105</v>
      </c>
      <c r="G85" s="4" t="s">
        <v>68</v>
      </c>
      <c r="H85" s="4">
        <v>151.45599999999999</v>
      </c>
      <c r="I85" s="12">
        <f t="shared" si="3"/>
        <v>0.23402777777777781</v>
      </c>
      <c r="J85" s="12">
        <f t="shared" si="4"/>
        <v>0.86319444444444438</v>
      </c>
      <c r="K85" s="8"/>
      <c r="L85" s="5">
        <v>-30</v>
      </c>
      <c r="M85" s="10">
        <f t="shared" si="5"/>
        <v>15.099999999999998</v>
      </c>
    </row>
    <row r="86" spans="1:13">
      <c r="A86" s="2">
        <v>39956</v>
      </c>
      <c r="B86" s="3">
        <v>0.23333333333333331</v>
      </c>
      <c r="C86" s="3">
        <v>0.86388888888888893</v>
      </c>
      <c r="D86" s="4" t="s">
        <v>221</v>
      </c>
      <c r="E86" s="4" t="s">
        <v>222</v>
      </c>
      <c r="F86" s="3">
        <v>0.54861111111111105</v>
      </c>
      <c r="G86" s="4" t="s">
        <v>65</v>
      </c>
      <c r="H86" s="4">
        <v>151.48400000000001</v>
      </c>
      <c r="I86" s="12">
        <f t="shared" si="3"/>
        <v>0.23333333333333331</v>
      </c>
      <c r="J86" s="12">
        <f t="shared" si="4"/>
        <v>0.86388888888888893</v>
      </c>
      <c r="K86" s="8"/>
      <c r="L86" s="5">
        <v>-29</v>
      </c>
      <c r="M86" s="10">
        <f t="shared" si="5"/>
        <v>15.133333333333336</v>
      </c>
    </row>
    <row r="87" spans="1:13">
      <c r="A87" s="2">
        <v>39957</v>
      </c>
      <c r="B87" s="3">
        <v>0.23263888888888887</v>
      </c>
      <c r="C87" s="3">
        <v>0.86458333333333337</v>
      </c>
      <c r="D87" s="4" t="s">
        <v>223</v>
      </c>
      <c r="E87" s="4" t="s">
        <v>224</v>
      </c>
      <c r="F87" s="3">
        <v>0.54861111111111105</v>
      </c>
      <c r="G87" s="4" t="s">
        <v>62</v>
      </c>
      <c r="H87" s="4">
        <v>151.511</v>
      </c>
      <c r="I87" s="12">
        <f t="shared" si="3"/>
        <v>0.23263888888888887</v>
      </c>
      <c r="J87" s="12">
        <f t="shared" si="4"/>
        <v>0.86458333333333337</v>
      </c>
      <c r="K87" s="8"/>
      <c r="L87" s="5">
        <v>-28</v>
      </c>
      <c r="M87" s="10">
        <f t="shared" si="5"/>
        <v>15.166666666666668</v>
      </c>
    </row>
    <row r="88" spans="1:13">
      <c r="A88" s="2">
        <v>39958</v>
      </c>
      <c r="B88" s="3">
        <v>0.23194444444444443</v>
      </c>
      <c r="C88" s="3">
        <v>0.8652777777777777</v>
      </c>
      <c r="D88" s="4" t="s">
        <v>225</v>
      </c>
      <c r="E88" s="4" t="s">
        <v>226</v>
      </c>
      <c r="F88" s="3">
        <v>0.54861111111111105</v>
      </c>
      <c r="G88" s="4" t="s">
        <v>59</v>
      </c>
      <c r="H88" s="4">
        <v>151.53800000000001</v>
      </c>
      <c r="I88" s="12">
        <f t="shared" si="3"/>
        <v>0.23194444444444443</v>
      </c>
      <c r="J88" s="12">
        <f t="shared" si="4"/>
        <v>0.8652777777777777</v>
      </c>
      <c r="K88" s="8"/>
      <c r="L88" s="5">
        <v>-27</v>
      </c>
      <c r="M88" s="10">
        <f t="shared" si="5"/>
        <v>15.2</v>
      </c>
    </row>
    <row r="89" spans="1:13">
      <c r="A89" s="2">
        <v>39959</v>
      </c>
      <c r="B89" s="3">
        <v>0.23124999999999998</v>
      </c>
      <c r="C89" s="3">
        <v>0.86597222222222225</v>
      </c>
      <c r="D89" s="4" t="s">
        <v>227</v>
      </c>
      <c r="E89" s="4" t="s">
        <v>228</v>
      </c>
      <c r="F89" s="3">
        <v>0.54861111111111105</v>
      </c>
      <c r="G89" s="4" t="s">
        <v>229</v>
      </c>
      <c r="H89" s="4">
        <v>151.56399999999999</v>
      </c>
      <c r="I89" s="12">
        <f t="shared" si="3"/>
        <v>0.23124999999999998</v>
      </c>
      <c r="J89" s="12">
        <f t="shared" si="4"/>
        <v>0.86597222222222225</v>
      </c>
      <c r="K89" s="8"/>
      <c r="L89" s="5">
        <v>-26</v>
      </c>
      <c r="M89" s="10">
        <f t="shared" si="5"/>
        <v>15.233333333333334</v>
      </c>
    </row>
    <row r="90" spans="1:13">
      <c r="A90" s="2">
        <v>39960</v>
      </c>
      <c r="B90" s="3">
        <v>0.23124999999999998</v>
      </c>
      <c r="C90" s="3">
        <v>0.8666666666666667</v>
      </c>
      <c r="D90" s="4" t="s">
        <v>230</v>
      </c>
      <c r="E90" s="4" t="s">
        <v>231</v>
      </c>
      <c r="F90" s="3">
        <v>0.54861111111111105</v>
      </c>
      <c r="G90" s="4" t="s">
        <v>53</v>
      </c>
      <c r="H90" s="4">
        <v>151.589</v>
      </c>
      <c r="I90" s="12">
        <f t="shared" si="3"/>
        <v>0.23124999999999998</v>
      </c>
      <c r="J90" s="12">
        <f t="shared" si="4"/>
        <v>0.8666666666666667</v>
      </c>
      <c r="K90" s="8"/>
      <c r="L90" s="5">
        <v>-25</v>
      </c>
      <c r="M90" s="10">
        <f t="shared" si="5"/>
        <v>15.250000000000002</v>
      </c>
    </row>
    <row r="91" spans="1:13">
      <c r="A91" s="2">
        <v>39961</v>
      </c>
      <c r="B91" s="3">
        <v>0.23055555555555554</v>
      </c>
      <c r="C91" s="3">
        <v>0.86736111111111114</v>
      </c>
      <c r="D91" s="4" t="s">
        <v>232</v>
      </c>
      <c r="E91" s="4" t="s">
        <v>233</v>
      </c>
      <c r="F91" s="3">
        <v>0.54861111111111105</v>
      </c>
      <c r="G91" s="4" t="s">
        <v>50</v>
      </c>
      <c r="H91" s="4">
        <v>151.614</v>
      </c>
      <c r="I91" s="12">
        <f t="shared" si="3"/>
        <v>0.23055555555555554</v>
      </c>
      <c r="J91" s="12">
        <f t="shared" si="4"/>
        <v>0.86736111111111114</v>
      </c>
      <c r="K91" s="8"/>
      <c r="L91" s="5">
        <v>-24</v>
      </c>
      <c r="M91" s="10">
        <f t="shared" si="5"/>
        <v>15.283333333333335</v>
      </c>
    </row>
    <row r="92" spans="1:13">
      <c r="A92" s="2">
        <v>39962</v>
      </c>
      <c r="B92" s="3">
        <v>0.2298611111111111</v>
      </c>
      <c r="C92" s="3">
        <v>0.86805555555555547</v>
      </c>
      <c r="D92" s="4" t="s">
        <v>234</v>
      </c>
      <c r="E92" s="4" t="s">
        <v>235</v>
      </c>
      <c r="F92" s="3">
        <v>0.54861111111111105</v>
      </c>
      <c r="G92" s="4" t="s">
        <v>47</v>
      </c>
      <c r="H92" s="4">
        <v>151.637</v>
      </c>
      <c r="I92" s="12">
        <f t="shared" si="3"/>
        <v>0.2298611111111111</v>
      </c>
      <c r="J92" s="12">
        <f t="shared" si="4"/>
        <v>0.86805555555555547</v>
      </c>
      <c r="K92" s="8"/>
      <c r="L92" s="5">
        <v>-23</v>
      </c>
      <c r="M92" s="10">
        <f t="shared" si="5"/>
        <v>15.316666666666666</v>
      </c>
    </row>
    <row r="93" spans="1:13">
      <c r="A93" s="2">
        <v>39963</v>
      </c>
      <c r="B93" s="3">
        <v>0.2298611111111111</v>
      </c>
      <c r="C93" s="3">
        <v>0.86875000000000002</v>
      </c>
      <c r="D93" s="4" t="s">
        <v>42</v>
      </c>
      <c r="E93" s="4" t="s">
        <v>236</v>
      </c>
      <c r="F93" s="3">
        <v>0.5493055555555556</v>
      </c>
      <c r="G93" s="4" t="s">
        <v>44</v>
      </c>
      <c r="H93" s="4">
        <v>151.661</v>
      </c>
      <c r="I93" s="12">
        <f t="shared" si="3"/>
        <v>0.2298611111111111</v>
      </c>
      <c r="J93" s="12">
        <f t="shared" si="4"/>
        <v>0.86875000000000002</v>
      </c>
      <c r="K93" s="8"/>
      <c r="L93" s="5">
        <v>-22</v>
      </c>
      <c r="M93" s="10">
        <f t="shared" si="5"/>
        <v>15.333333333333336</v>
      </c>
    </row>
    <row r="94" spans="1:13">
      <c r="A94" s="2">
        <v>39964</v>
      </c>
      <c r="B94" s="3">
        <v>0.22916666666666666</v>
      </c>
      <c r="C94" s="3">
        <v>0.86944444444444446</v>
      </c>
      <c r="D94" s="4" t="s">
        <v>39</v>
      </c>
      <c r="E94" s="4" t="s">
        <v>237</v>
      </c>
      <c r="F94" s="3">
        <v>0.5493055555555556</v>
      </c>
      <c r="G94" s="4" t="s">
        <v>41</v>
      </c>
      <c r="H94" s="4">
        <v>151.68299999999999</v>
      </c>
      <c r="I94" s="12">
        <f t="shared" si="3"/>
        <v>0.22916666666666666</v>
      </c>
      <c r="J94" s="12">
        <f t="shared" si="4"/>
        <v>0.86944444444444446</v>
      </c>
      <c r="K94" s="8"/>
      <c r="L94" s="5">
        <v>-21</v>
      </c>
      <c r="M94" s="10">
        <f t="shared" si="5"/>
        <v>15.366666666666667</v>
      </c>
    </row>
    <row r="95" spans="1:13">
      <c r="A95" s="2">
        <v>39965</v>
      </c>
      <c r="B95" s="3">
        <v>0.22847222222222222</v>
      </c>
      <c r="C95" s="3">
        <v>0.87013888888888891</v>
      </c>
      <c r="D95" s="4" t="s">
        <v>106</v>
      </c>
      <c r="E95" s="4" t="s">
        <v>107</v>
      </c>
      <c r="F95" s="3">
        <v>0.5493055555555556</v>
      </c>
      <c r="G95" s="4" t="s">
        <v>38</v>
      </c>
      <c r="H95" s="4">
        <v>151.70500000000001</v>
      </c>
      <c r="I95" s="12">
        <f t="shared" ref="I95:I124" si="6">B95</f>
        <v>0.22847222222222222</v>
      </c>
      <c r="J95" s="12">
        <f t="shared" ref="J95:J124" si="7">C95</f>
        <v>0.87013888888888891</v>
      </c>
      <c r="K95" s="8"/>
      <c r="L95" s="5">
        <v>-20</v>
      </c>
      <c r="M95" s="10">
        <f t="shared" si="5"/>
        <v>15.400000000000002</v>
      </c>
    </row>
    <row r="96" spans="1:13">
      <c r="A96" s="2">
        <v>39966</v>
      </c>
      <c r="B96" s="3">
        <v>0.22847222222222222</v>
      </c>
      <c r="C96" s="3">
        <v>0.87083333333333324</v>
      </c>
      <c r="D96" s="4" t="s">
        <v>108</v>
      </c>
      <c r="E96" s="4" t="s">
        <v>109</v>
      </c>
      <c r="F96" s="3">
        <v>0.5493055555555556</v>
      </c>
      <c r="G96" s="4" t="s">
        <v>35</v>
      </c>
      <c r="H96" s="4">
        <v>151.726</v>
      </c>
      <c r="I96" s="12">
        <f t="shared" si="6"/>
        <v>0.22847222222222222</v>
      </c>
      <c r="J96" s="12">
        <f t="shared" si="7"/>
        <v>0.87083333333333324</v>
      </c>
      <c r="K96" s="8"/>
      <c r="L96" s="5">
        <v>-19</v>
      </c>
      <c r="M96" s="10">
        <f t="shared" si="5"/>
        <v>15.416666666666664</v>
      </c>
    </row>
    <row r="97" spans="1:13">
      <c r="A97" s="2">
        <v>39967</v>
      </c>
      <c r="B97" s="3">
        <v>0.22777777777777777</v>
      </c>
      <c r="C97" s="3">
        <v>0.87083333333333324</v>
      </c>
      <c r="D97" s="4" t="s">
        <v>110</v>
      </c>
      <c r="E97" s="4" t="s">
        <v>111</v>
      </c>
      <c r="F97" s="3">
        <v>0.5493055555555556</v>
      </c>
      <c r="G97" s="4" t="s">
        <v>32</v>
      </c>
      <c r="H97" s="4">
        <v>151.74700000000001</v>
      </c>
      <c r="I97" s="12">
        <f t="shared" si="6"/>
        <v>0.22777777777777777</v>
      </c>
      <c r="J97" s="12">
        <f t="shared" si="7"/>
        <v>0.87083333333333324</v>
      </c>
      <c r="K97" s="8"/>
      <c r="L97" s="5">
        <v>-18</v>
      </c>
      <c r="M97" s="10">
        <f t="shared" si="5"/>
        <v>15.433333333333332</v>
      </c>
    </row>
    <row r="98" spans="1:13">
      <c r="A98" s="2">
        <v>39968</v>
      </c>
      <c r="B98" s="3">
        <v>0.22777777777777777</v>
      </c>
      <c r="C98" s="3">
        <v>0.87152777777777779</v>
      </c>
      <c r="D98" s="4" t="s">
        <v>112</v>
      </c>
      <c r="E98" s="4" t="s">
        <v>113</v>
      </c>
      <c r="F98" s="3">
        <v>0.5493055555555556</v>
      </c>
      <c r="G98" s="4" t="s">
        <v>29</v>
      </c>
      <c r="H98" s="4">
        <v>151.767</v>
      </c>
      <c r="I98" s="12">
        <f t="shared" si="6"/>
        <v>0.22777777777777777</v>
      </c>
      <c r="J98" s="12">
        <f t="shared" si="7"/>
        <v>0.87152777777777779</v>
      </c>
      <c r="K98" s="8"/>
      <c r="L98" s="5">
        <v>-17</v>
      </c>
      <c r="M98" s="10">
        <f t="shared" si="5"/>
        <v>15.450000000000001</v>
      </c>
    </row>
    <row r="99" spans="1:13">
      <c r="A99" s="2">
        <v>39969</v>
      </c>
      <c r="B99" s="3">
        <v>0.22777777777777777</v>
      </c>
      <c r="C99" s="3">
        <v>0.87222222222222223</v>
      </c>
      <c r="D99" s="4" t="s">
        <v>114</v>
      </c>
      <c r="E99" s="4" t="s">
        <v>115</v>
      </c>
      <c r="F99" s="3">
        <v>0.54999999999999993</v>
      </c>
      <c r="G99" s="4" t="s">
        <v>26</v>
      </c>
      <c r="H99" s="4">
        <v>151.78700000000001</v>
      </c>
      <c r="I99" s="12">
        <f t="shared" si="6"/>
        <v>0.22777777777777777</v>
      </c>
      <c r="J99" s="12">
        <f t="shared" si="7"/>
        <v>0.87222222222222223</v>
      </c>
      <c r="K99" s="8"/>
      <c r="L99" s="5">
        <v>-16</v>
      </c>
      <c r="M99" s="10">
        <f t="shared" si="5"/>
        <v>15.466666666666669</v>
      </c>
    </row>
    <row r="100" spans="1:13">
      <c r="A100" s="2">
        <v>39970</v>
      </c>
      <c r="B100" s="3">
        <v>0.22708333333333333</v>
      </c>
      <c r="C100" s="3">
        <v>0.87291666666666667</v>
      </c>
      <c r="D100" s="4" t="s">
        <v>116</v>
      </c>
      <c r="E100" s="4" t="s">
        <v>117</v>
      </c>
      <c r="F100" s="3">
        <v>0.54999999999999993</v>
      </c>
      <c r="G100" s="4" t="s">
        <v>23</v>
      </c>
      <c r="H100" s="4">
        <v>151.80699999999999</v>
      </c>
      <c r="I100" s="12">
        <f t="shared" si="6"/>
        <v>0.22708333333333333</v>
      </c>
      <c r="J100" s="12">
        <f t="shared" si="7"/>
        <v>0.87291666666666667</v>
      </c>
      <c r="K100" s="8"/>
      <c r="L100" s="5">
        <v>-15</v>
      </c>
      <c r="M100" s="10">
        <f t="shared" si="5"/>
        <v>15.5</v>
      </c>
    </row>
    <row r="101" spans="1:13">
      <c r="A101" s="2">
        <v>39971</v>
      </c>
      <c r="B101" s="3">
        <v>0.22708333333333333</v>
      </c>
      <c r="C101" s="3">
        <v>0.87291666666666667</v>
      </c>
      <c r="D101" s="4" t="s">
        <v>118</v>
      </c>
      <c r="E101" s="4" t="s">
        <v>119</v>
      </c>
      <c r="F101" s="3">
        <v>0.54999999999999993</v>
      </c>
      <c r="G101" s="4" t="s">
        <v>20</v>
      </c>
      <c r="H101" s="4">
        <v>151.82499999999999</v>
      </c>
      <c r="I101" s="12">
        <f t="shared" si="6"/>
        <v>0.22708333333333333</v>
      </c>
      <c r="J101" s="12">
        <f t="shared" si="7"/>
        <v>0.87291666666666667</v>
      </c>
      <c r="K101" s="8"/>
      <c r="L101" s="5">
        <v>-14</v>
      </c>
      <c r="M101" s="10">
        <f t="shared" si="5"/>
        <v>15.5</v>
      </c>
    </row>
    <row r="102" spans="1:13">
      <c r="A102" s="2">
        <v>39972</v>
      </c>
      <c r="B102" s="3">
        <v>0.22708333333333333</v>
      </c>
      <c r="C102" s="3">
        <v>0.87361111111111101</v>
      </c>
      <c r="D102" s="4" t="s">
        <v>120</v>
      </c>
      <c r="E102" s="4" t="s">
        <v>121</v>
      </c>
      <c r="F102" s="3">
        <v>0.54999999999999993</v>
      </c>
      <c r="G102" s="4" t="s">
        <v>17</v>
      </c>
      <c r="H102" s="4">
        <v>151.84399999999999</v>
      </c>
      <c r="I102" s="12">
        <f t="shared" si="6"/>
        <v>0.22708333333333333</v>
      </c>
      <c r="J102" s="12">
        <f t="shared" si="7"/>
        <v>0.87361111111111101</v>
      </c>
      <c r="K102" s="8"/>
      <c r="L102" s="5">
        <v>-13</v>
      </c>
      <c r="M102" s="10">
        <f t="shared" si="5"/>
        <v>15.516666666666666</v>
      </c>
    </row>
    <row r="103" spans="1:13">
      <c r="A103" s="2">
        <v>39973</v>
      </c>
      <c r="B103" s="3">
        <v>0.22638888888888889</v>
      </c>
      <c r="C103" s="3">
        <v>0.87430555555555556</v>
      </c>
      <c r="D103" s="4" t="s">
        <v>122</v>
      </c>
      <c r="E103" s="4" t="s">
        <v>123</v>
      </c>
      <c r="F103" s="3">
        <v>0.54999999999999993</v>
      </c>
      <c r="G103" s="4" t="s">
        <v>14</v>
      </c>
      <c r="H103" s="4">
        <v>151.86199999999999</v>
      </c>
      <c r="I103" s="12">
        <f t="shared" si="6"/>
        <v>0.22638888888888889</v>
      </c>
      <c r="J103" s="12">
        <f t="shared" si="7"/>
        <v>0.87430555555555556</v>
      </c>
      <c r="K103" s="8"/>
      <c r="L103" s="5">
        <v>-12</v>
      </c>
      <c r="M103" s="10">
        <f t="shared" si="5"/>
        <v>15.55</v>
      </c>
    </row>
    <row r="104" spans="1:13">
      <c r="A104" s="2">
        <v>39974</v>
      </c>
      <c r="B104" s="3">
        <v>0.22638888888888889</v>
      </c>
      <c r="C104" s="3">
        <v>0.87430555555555556</v>
      </c>
      <c r="D104" s="4" t="s">
        <v>124</v>
      </c>
      <c r="E104" s="4" t="s">
        <v>125</v>
      </c>
      <c r="F104" s="3">
        <v>0.55069444444444449</v>
      </c>
      <c r="G104" s="4" t="s">
        <v>11</v>
      </c>
      <c r="H104" s="4">
        <v>151.88</v>
      </c>
      <c r="I104" s="12">
        <f t="shared" si="6"/>
        <v>0.22638888888888889</v>
      </c>
      <c r="J104" s="12">
        <f t="shared" si="7"/>
        <v>0.87430555555555556</v>
      </c>
      <c r="K104" s="8"/>
      <c r="L104" s="5">
        <v>-11</v>
      </c>
      <c r="M104" s="10">
        <f t="shared" si="5"/>
        <v>15.55</v>
      </c>
    </row>
    <row r="105" spans="1:13">
      <c r="A105" s="2">
        <v>39975</v>
      </c>
      <c r="B105" s="3">
        <v>0.22638888888888889</v>
      </c>
      <c r="C105" s="3">
        <v>0.875</v>
      </c>
      <c r="D105" s="4" t="s">
        <v>126</v>
      </c>
      <c r="E105" s="4" t="s">
        <v>127</v>
      </c>
      <c r="F105" s="3">
        <v>0.55069444444444449</v>
      </c>
      <c r="G105" s="4" t="s">
        <v>11</v>
      </c>
      <c r="H105" s="4">
        <v>151.89699999999999</v>
      </c>
      <c r="I105" s="12">
        <f t="shared" si="6"/>
        <v>0.22638888888888889</v>
      </c>
      <c r="J105" s="12">
        <f t="shared" si="7"/>
        <v>0.875</v>
      </c>
      <c r="K105" s="8"/>
      <c r="L105" s="5">
        <v>-10</v>
      </c>
      <c r="M105" s="10">
        <f t="shared" si="5"/>
        <v>15.566666666666666</v>
      </c>
    </row>
    <row r="106" spans="1:13">
      <c r="A106" s="2">
        <v>39976</v>
      </c>
      <c r="B106" s="3">
        <v>0.22638888888888889</v>
      </c>
      <c r="C106" s="3">
        <v>0.875</v>
      </c>
      <c r="D106" s="4" t="s">
        <v>128</v>
      </c>
      <c r="E106" s="4" t="s">
        <v>129</v>
      </c>
      <c r="F106" s="3">
        <v>0.55069444444444449</v>
      </c>
      <c r="G106" s="4" t="s">
        <v>130</v>
      </c>
      <c r="H106" s="4">
        <v>151.91300000000001</v>
      </c>
      <c r="I106" s="12">
        <f t="shared" si="6"/>
        <v>0.22638888888888889</v>
      </c>
      <c r="J106" s="12">
        <f t="shared" si="7"/>
        <v>0.875</v>
      </c>
      <c r="K106" s="8"/>
      <c r="L106" s="5">
        <v>-9</v>
      </c>
      <c r="M106" s="10">
        <f t="shared" si="5"/>
        <v>15.566666666666666</v>
      </c>
    </row>
    <row r="107" spans="1:13">
      <c r="A107" s="2">
        <v>39977</v>
      </c>
      <c r="B107" s="3">
        <v>0.22638888888888889</v>
      </c>
      <c r="C107" s="3">
        <v>0.87569444444444444</v>
      </c>
      <c r="D107" s="4" t="s">
        <v>131</v>
      </c>
      <c r="E107" s="4" t="s">
        <v>132</v>
      </c>
      <c r="F107" s="3">
        <v>0.55069444444444449</v>
      </c>
      <c r="G107" s="4" t="s">
        <v>133</v>
      </c>
      <c r="H107" s="4">
        <v>151.929</v>
      </c>
      <c r="I107" s="12">
        <f t="shared" si="6"/>
        <v>0.22638888888888889</v>
      </c>
      <c r="J107" s="12">
        <f t="shared" si="7"/>
        <v>0.87569444444444444</v>
      </c>
      <c r="K107" s="8"/>
      <c r="L107" s="5">
        <v>-8</v>
      </c>
      <c r="M107" s="10">
        <f t="shared" si="5"/>
        <v>15.583333333333334</v>
      </c>
    </row>
    <row r="108" spans="1:13">
      <c r="A108" s="2">
        <v>39978</v>
      </c>
      <c r="B108" s="3">
        <v>0.22638888888888889</v>
      </c>
      <c r="C108" s="3">
        <v>0.87569444444444444</v>
      </c>
      <c r="D108" s="4" t="s">
        <v>134</v>
      </c>
      <c r="E108" s="4" t="s">
        <v>135</v>
      </c>
      <c r="F108" s="3">
        <v>0.55069444444444449</v>
      </c>
      <c r="G108" s="4" t="s">
        <v>133</v>
      </c>
      <c r="H108" s="4">
        <v>151.94499999999999</v>
      </c>
      <c r="I108" s="12">
        <f t="shared" si="6"/>
        <v>0.22638888888888889</v>
      </c>
      <c r="J108" s="12">
        <f t="shared" si="7"/>
        <v>0.87569444444444444</v>
      </c>
      <c r="K108" s="8"/>
      <c r="L108" s="5">
        <v>-7</v>
      </c>
      <c r="M108" s="10">
        <f t="shared" si="5"/>
        <v>15.583333333333334</v>
      </c>
    </row>
    <row r="109" spans="1:13">
      <c r="A109" s="2">
        <v>39979</v>
      </c>
      <c r="B109" s="3">
        <v>0.22638888888888889</v>
      </c>
      <c r="C109" s="3">
        <v>0.87638888888888899</v>
      </c>
      <c r="D109" s="4" t="s">
        <v>136</v>
      </c>
      <c r="E109" s="4" t="s">
        <v>137</v>
      </c>
      <c r="F109" s="3">
        <v>0.55138888888888882</v>
      </c>
      <c r="G109" s="4" t="s">
        <v>133</v>
      </c>
      <c r="H109" s="4">
        <v>151.96</v>
      </c>
      <c r="I109" s="12">
        <f t="shared" si="6"/>
        <v>0.22638888888888889</v>
      </c>
      <c r="J109" s="12">
        <f t="shared" si="7"/>
        <v>0.87638888888888899</v>
      </c>
      <c r="K109" s="8"/>
      <c r="L109" s="5">
        <v>-6</v>
      </c>
      <c r="M109" s="10">
        <f t="shared" si="5"/>
        <v>15.600000000000003</v>
      </c>
    </row>
    <row r="110" spans="1:13">
      <c r="A110" s="2">
        <v>39980</v>
      </c>
      <c r="B110" s="3">
        <v>0.22638888888888889</v>
      </c>
      <c r="C110" s="3">
        <v>0.87638888888888899</v>
      </c>
      <c r="D110" s="4" t="s">
        <v>138</v>
      </c>
      <c r="E110" s="4" t="s">
        <v>139</v>
      </c>
      <c r="F110" s="3">
        <v>0.55138888888888882</v>
      </c>
      <c r="G110" s="4" t="s">
        <v>140</v>
      </c>
      <c r="H110" s="4">
        <v>151.97399999999999</v>
      </c>
      <c r="I110" s="12">
        <f t="shared" si="6"/>
        <v>0.22638888888888889</v>
      </c>
      <c r="J110" s="12">
        <f t="shared" si="7"/>
        <v>0.87638888888888899</v>
      </c>
      <c r="K110" s="8"/>
      <c r="L110" s="5">
        <v>-5</v>
      </c>
      <c r="M110" s="10">
        <f t="shared" si="5"/>
        <v>15.600000000000003</v>
      </c>
    </row>
    <row r="111" spans="1:13">
      <c r="A111" s="2">
        <v>39981</v>
      </c>
      <c r="B111" s="3">
        <v>0.22638888888888889</v>
      </c>
      <c r="C111" s="3">
        <v>0.87638888888888899</v>
      </c>
      <c r="D111" s="4" t="s">
        <v>141</v>
      </c>
      <c r="E111" s="4" t="s">
        <v>142</v>
      </c>
      <c r="F111" s="3">
        <v>0.55138888888888882</v>
      </c>
      <c r="G111" s="4" t="s">
        <v>140</v>
      </c>
      <c r="H111" s="4">
        <v>151.98699999999999</v>
      </c>
      <c r="I111" s="12">
        <f t="shared" si="6"/>
        <v>0.22638888888888889</v>
      </c>
      <c r="J111" s="12">
        <f t="shared" si="7"/>
        <v>0.87638888888888899</v>
      </c>
      <c r="K111" s="8"/>
      <c r="L111" s="5">
        <v>-4</v>
      </c>
      <c r="M111" s="10">
        <f t="shared" si="5"/>
        <v>15.600000000000003</v>
      </c>
    </row>
    <row r="112" spans="1:13">
      <c r="A112" s="2">
        <v>39982</v>
      </c>
      <c r="B112" s="3">
        <v>0.22638888888888889</v>
      </c>
      <c r="C112" s="3">
        <v>0.87708333333333333</v>
      </c>
      <c r="D112" s="4" t="s">
        <v>143</v>
      </c>
      <c r="E112" s="4" t="s">
        <v>144</v>
      </c>
      <c r="F112" s="3">
        <v>0.55138888888888882</v>
      </c>
      <c r="G112" s="4" t="s">
        <v>140</v>
      </c>
      <c r="H112" s="4">
        <v>151.999</v>
      </c>
      <c r="I112" s="12">
        <f t="shared" si="6"/>
        <v>0.22638888888888889</v>
      </c>
      <c r="J112" s="12">
        <f t="shared" si="7"/>
        <v>0.87708333333333333</v>
      </c>
      <c r="K112" s="8"/>
      <c r="L112" s="5">
        <v>-3</v>
      </c>
      <c r="M112" s="10">
        <f t="shared" si="5"/>
        <v>15.616666666666667</v>
      </c>
    </row>
    <row r="113" spans="1:13">
      <c r="A113" s="2">
        <v>39983</v>
      </c>
      <c r="B113" s="3">
        <v>0.22638888888888889</v>
      </c>
      <c r="C113" s="3">
        <v>0.87708333333333333</v>
      </c>
      <c r="D113" s="4" t="s">
        <v>145</v>
      </c>
      <c r="E113" s="4" t="s">
        <v>146</v>
      </c>
      <c r="F113" s="3">
        <v>0.55138888888888882</v>
      </c>
      <c r="G113" s="4" t="s">
        <v>140</v>
      </c>
      <c r="H113" s="4">
        <v>152.011</v>
      </c>
      <c r="I113" s="12">
        <f t="shared" si="6"/>
        <v>0.22638888888888889</v>
      </c>
      <c r="J113" s="12">
        <f t="shared" si="7"/>
        <v>0.87708333333333333</v>
      </c>
      <c r="K113" s="8"/>
      <c r="L113" s="5">
        <v>-2</v>
      </c>
      <c r="M113" s="10">
        <f t="shared" si="5"/>
        <v>15.616666666666667</v>
      </c>
    </row>
    <row r="114" spans="1:13">
      <c r="A114" s="2">
        <v>39984</v>
      </c>
      <c r="B114" s="3">
        <v>0.22638888888888889</v>
      </c>
      <c r="C114" s="3">
        <v>0.87708333333333333</v>
      </c>
      <c r="D114" s="4" t="s">
        <v>147</v>
      </c>
      <c r="E114" s="4" t="s">
        <v>148</v>
      </c>
      <c r="F114" s="3">
        <v>0.55208333333333337</v>
      </c>
      <c r="G114" s="4" t="s">
        <v>140</v>
      </c>
      <c r="H114" s="4">
        <v>152.02199999999999</v>
      </c>
      <c r="I114" s="12">
        <f t="shared" si="6"/>
        <v>0.22638888888888889</v>
      </c>
      <c r="J114" s="12">
        <f t="shared" si="7"/>
        <v>0.87708333333333333</v>
      </c>
      <c r="K114" s="8"/>
      <c r="L114" s="5">
        <v>-1</v>
      </c>
      <c r="M114" s="10">
        <f t="shared" si="5"/>
        <v>15.616666666666667</v>
      </c>
    </row>
    <row r="115" spans="1:13">
      <c r="A115" s="2">
        <v>39985</v>
      </c>
      <c r="B115" s="3">
        <v>0.22638888888888889</v>
      </c>
      <c r="C115" s="3">
        <v>0.87708333333333333</v>
      </c>
      <c r="D115" s="4" t="s">
        <v>147</v>
      </c>
      <c r="E115" s="4" t="s">
        <v>149</v>
      </c>
      <c r="F115" s="3">
        <v>0.55208333333333337</v>
      </c>
      <c r="G115" s="4" t="s">
        <v>140</v>
      </c>
      <c r="H115" s="4">
        <v>152.03200000000001</v>
      </c>
      <c r="I115" s="12">
        <f t="shared" si="6"/>
        <v>0.22638888888888889</v>
      </c>
      <c r="J115" s="12">
        <f t="shared" si="7"/>
        <v>0.87708333333333333</v>
      </c>
      <c r="K115" s="8"/>
      <c r="L115" s="5">
        <v>0</v>
      </c>
      <c r="M115" s="10">
        <f t="shared" si="5"/>
        <v>15.616666666666667</v>
      </c>
    </row>
    <row r="116" spans="1:13">
      <c r="A116" s="2">
        <v>39986</v>
      </c>
      <c r="B116" s="3">
        <v>0.22708333333333333</v>
      </c>
      <c r="C116" s="3">
        <v>0.87777777777777777</v>
      </c>
      <c r="D116" s="4" t="s">
        <v>145</v>
      </c>
      <c r="E116" s="4" t="s">
        <v>150</v>
      </c>
      <c r="F116" s="3">
        <v>0.55208333333333337</v>
      </c>
      <c r="G116" s="4" t="s">
        <v>140</v>
      </c>
      <c r="H116" s="4">
        <v>152.041</v>
      </c>
      <c r="I116" s="12">
        <f t="shared" si="6"/>
        <v>0.22708333333333333</v>
      </c>
      <c r="J116" s="12">
        <f t="shared" si="7"/>
        <v>0.87777777777777777</v>
      </c>
      <c r="K116" s="8"/>
      <c r="L116" s="5">
        <v>1</v>
      </c>
      <c r="M116" s="10">
        <f t="shared" si="5"/>
        <v>15.616666666666667</v>
      </c>
    </row>
    <row r="117" spans="1:13">
      <c r="A117" s="2">
        <v>39987</v>
      </c>
      <c r="B117" s="3">
        <v>0.22708333333333333</v>
      </c>
      <c r="C117" s="3">
        <v>0.87777777777777777</v>
      </c>
      <c r="D117" s="4" t="s">
        <v>143</v>
      </c>
      <c r="E117" s="4" t="s">
        <v>151</v>
      </c>
      <c r="F117" s="3">
        <v>0.55208333333333337</v>
      </c>
      <c r="G117" s="4" t="s">
        <v>140</v>
      </c>
      <c r="H117" s="4">
        <v>152.04900000000001</v>
      </c>
      <c r="I117" s="12">
        <f t="shared" si="6"/>
        <v>0.22708333333333333</v>
      </c>
      <c r="J117" s="12">
        <f t="shared" si="7"/>
        <v>0.87777777777777777</v>
      </c>
      <c r="K117" s="8"/>
      <c r="L117" s="5">
        <v>2</v>
      </c>
      <c r="M117" s="10">
        <f t="shared" si="5"/>
        <v>15.616666666666667</v>
      </c>
    </row>
    <row r="118" spans="1:13">
      <c r="A118" s="2">
        <v>39988</v>
      </c>
      <c r="B118" s="3">
        <v>0.22708333333333333</v>
      </c>
      <c r="C118" s="3">
        <v>0.87777777777777777</v>
      </c>
      <c r="D118" s="4" t="s">
        <v>152</v>
      </c>
      <c r="E118" s="4" t="s">
        <v>153</v>
      </c>
      <c r="F118" s="3">
        <v>0.55277777777777781</v>
      </c>
      <c r="G118" s="4" t="s">
        <v>140</v>
      </c>
      <c r="H118" s="4">
        <v>152.05600000000001</v>
      </c>
      <c r="I118" s="12">
        <f t="shared" si="6"/>
        <v>0.22708333333333333</v>
      </c>
      <c r="J118" s="12">
        <f t="shared" si="7"/>
        <v>0.87777777777777777</v>
      </c>
      <c r="K118" s="8"/>
      <c r="L118" s="5">
        <v>3</v>
      </c>
      <c r="M118" s="10">
        <f t="shared" si="5"/>
        <v>15.616666666666667</v>
      </c>
    </row>
    <row r="119" spans="1:13">
      <c r="A119" s="2">
        <v>39989</v>
      </c>
      <c r="B119" s="3">
        <v>0.22708333333333333</v>
      </c>
      <c r="C119" s="3">
        <v>0.87777777777777777</v>
      </c>
      <c r="D119" s="4" t="s">
        <v>154</v>
      </c>
      <c r="E119" s="4" t="s">
        <v>155</v>
      </c>
      <c r="F119" s="3">
        <v>0.55277777777777781</v>
      </c>
      <c r="G119" s="4" t="s">
        <v>140</v>
      </c>
      <c r="H119" s="4">
        <v>152.06299999999999</v>
      </c>
      <c r="I119" s="12">
        <f t="shared" si="6"/>
        <v>0.22708333333333333</v>
      </c>
      <c r="J119" s="12">
        <f t="shared" si="7"/>
        <v>0.87777777777777777</v>
      </c>
      <c r="K119" s="8"/>
      <c r="L119" s="5">
        <v>4</v>
      </c>
      <c r="M119" s="10">
        <f t="shared" si="5"/>
        <v>15.616666666666667</v>
      </c>
    </row>
    <row r="120" spans="1:13">
      <c r="A120" s="2">
        <v>39990</v>
      </c>
      <c r="B120" s="3">
        <v>0.22777777777777777</v>
      </c>
      <c r="C120" s="3">
        <v>0.87777777777777777</v>
      </c>
      <c r="D120" s="4" t="s">
        <v>156</v>
      </c>
      <c r="E120" s="4" t="s">
        <v>157</v>
      </c>
      <c r="F120" s="3">
        <v>0.55277777777777781</v>
      </c>
      <c r="G120" s="4" t="s">
        <v>133</v>
      </c>
      <c r="H120" s="4">
        <v>152.06800000000001</v>
      </c>
      <c r="I120" s="12">
        <f t="shared" si="6"/>
        <v>0.22777777777777777</v>
      </c>
      <c r="J120" s="12">
        <f t="shared" si="7"/>
        <v>0.87777777777777777</v>
      </c>
      <c r="K120" s="8"/>
      <c r="L120" s="5">
        <v>5</v>
      </c>
      <c r="M120" s="10">
        <f t="shared" si="5"/>
        <v>15.600000000000001</v>
      </c>
    </row>
    <row r="121" spans="1:13">
      <c r="A121" s="2">
        <v>39991</v>
      </c>
      <c r="B121" s="3">
        <v>0.22777777777777777</v>
      </c>
      <c r="C121" s="3">
        <v>0.87777777777777777</v>
      </c>
      <c r="D121" s="4" t="s">
        <v>158</v>
      </c>
      <c r="E121" s="4" t="s">
        <v>159</v>
      </c>
      <c r="F121" s="3">
        <v>0.55277777777777781</v>
      </c>
      <c r="G121" s="4" t="s">
        <v>133</v>
      </c>
      <c r="H121" s="4">
        <v>152.07300000000001</v>
      </c>
      <c r="I121" s="12">
        <f t="shared" si="6"/>
        <v>0.22777777777777777</v>
      </c>
      <c r="J121" s="12">
        <f t="shared" si="7"/>
        <v>0.87777777777777777</v>
      </c>
      <c r="K121" s="8"/>
      <c r="L121" s="5">
        <v>6</v>
      </c>
      <c r="M121" s="10">
        <f t="shared" si="5"/>
        <v>15.600000000000001</v>
      </c>
    </row>
    <row r="122" spans="1:13">
      <c r="A122" s="2">
        <v>39992</v>
      </c>
      <c r="B122" s="3">
        <v>0.22847222222222222</v>
      </c>
      <c r="C122" s="3">
        <v>0.87777777777777777</v>
      </c>
      <c r="D122" s="4" t="s">
        <v>160</v>
      </c>
      <c r="E122" s="4" t="s">
        <v>161</v>
      </c>
      <c r="F122" s="3">
        <v>0.55277777777777781</v>
      </c>
      <c r="G122" s="4" t="s">
        <v>133</v>
      </c>
      <c r="H122" s="4">
        <v>152.077</v>
      </c>
      <c r="I122" s="12">
        <f t="shared" si="6"/>
        <v>0.22847222222222222</v>
      </c>
      <c r="J122" s="12">
        <f t="shared" si="7"/>
        <v>0.87777777777777777</v>
      </c>
      <c r="K122" s="8"/>
      <c r="L122" s="5">
        <v>7</v>
      </c>
      <c r="M122" s="10">
        <f t="shared" si="5"/>
        <v>15.583333333333334</v>
      </c>
    </row>
    <row r="123" spans="1:13">
      <c r="A123" s="2">
        <v>39993</v>
      </c>
      <c r="B123" s="3">
        <v>0.22847222222222222</v>
      </c>
      <c r="C123" s="3">
        <v>0.87777777777777777</v>
      </c>
      <c r="D123" s="4" t="s">
        <v>162</v>
      </c>
      <c r="E123" s="4" t="s">
        <v>163</v>
      </c>
      <c r="F123" s="3">
        <v>0.55347222222222225</v>
      </c>
      <c r="G123" s="4" t="s">
        <v>130</v>
      </c>
      <c r="H123" s="4">
        <v>152.08000000000001</v>
      </c>
      <c r="I123" s="12">
        <f t="shared" si="6"/>
        <v>0.22847222222222222</v>
      </c>
      <c r="J123" s="12">
        <f t="shared" si="7"/>
        <v>0.87777777777777777</v>
      </c>
      <c r="K123" s="8"/>
      <c r="L123" s="5">
        <v>8</v>
      </c>
      <c r="M123" s="10">
        <f t="shared" si="5"/>
        <v>15.583333333333334</v>
      </c>
    </row>
    <row r="124" spans="1:13">
      <c r="A124" s="2">
        <v>39994</v>
      </c>
      <c r="B124" s="3">
        <v>0.22916666666666666</v>
      </c>
      <c r="C124" s="3">
        <v>0.87777777777777777</v>
      </c>
      <c r="D124" s="4" t="s">
        <v>164</v>
      </c>
      <c r="E124" s="4" t="s">
        <v>165</v>
      </c>
      <c r="F124" s="3">
        <v>0.55347222222222225</v>
      </c>
      <c r="G124" s="4" t="s">
        <v>11</v>
      </c>
      <c r="H124" s="4">
        <v>152.08199999999999</v>
      </c>
      <c r="I124" s="12">
        <f t="shared" si="6"/>
        <v>0.22916666666666666</v>
      </c>
      <c r="J124" s="12">
        <f t="shared" si="7"/>
        <v>0.87777777777777777</v>
      </c>
      <c r="K124" s="8"/>
      <c r="L124" s="5">
        <v>9</v>
      </c>
      <c r="M124" s="10">
        <f t="shared" si="5"/>
        <v>15.566666666666666</v>
      </c>
    </row>
    <row r="125" spans="1:13">
      <c r="A125" s="2">
        <v>39995</v>
      </c>
      <c r="B125" s="3">
        <v>0.22916666666666666</v>
      </c>
      <c r="C125" s="3">
        <v>0.87708333333333333</v>
      </c>
      <c r="D125" s="4" t="s">
        <v>9</v>
      </c>
      <c r="E125" s="4" t="s">
        <v>10</v>
      </c>
      <c r="F125" s="3">
        <v>0.55347222222222225</v>
      </c>
      <c r="G125" s="4" t="s">
        <v>11</v>
      </c>
      <c r="H125" s="4">
        <v>152.084</v>
      </c>
      <c r="I125" s="12">
        <f>B125</f>
        <v>0.22916666666666666</v>
      </c>
      <c r="J125" s="12">
        <f>C125</f>
        <v>0.87708333333333333</v>
      </c>
      <c r="K125" s="6"/>
      <c r="L125" s="5">
        <v>10</v>
      </c>
      <c r="M125" s="10">
        <f t="shared" si="5"/>
        <v>15.55</v>
      </c>
    </row>
    <row r="126" spans="1:13">
      <c r="A126" s="2">
        <v>39996</v>
      </c>
      <c r="B126" s="3">
        <v>0.2298611111111111</v>
      </c>
      <c r="C126" s="3">
        <v>0.87708333333333333</v>
      </c>
      <c r="D126" s="4" t="s">
        <v>12</v>
      </c>
      <c r="E126" s="4" t="s">
        <v>13</v>
      </c>
      <c r="F126" s="3">
        <v>0.55347222222222225</v>
      </c>
      <c r="G126" s="4" t="s">
        <v>14</v>
      </c>
      <c r="H126" s="4">
        <v>152.08500000000001</v>
      </c>
      <c r="I126" s="12">
        <f t="shared" ref="I126:J155" si="8">B126</f>
        <v>0.2298611111111111</v>
      </c>
      <c r="J126" s="12">
        <f t="shared" si="8"/>
        <v>0.87708333333333333</v>
      </c>
      <c r="L126" s="5">
        <v>11</v>
      </c>
      <c r="M126" s="10">
        <f t="shared" si="5"/>
        <v>15.533333333333335</v>
      </c>
    </row>
    <row r="127" spans="1:13">
      <c r="A127" s="2">
        <v>39997</v>
      </c>
      <c r="B127" s="3">
        <v>0.2298611111111111</v>
      </c>
      <c r="C127" s="3">
        <v>0.87708333333333333</v>
      </c>
      <c r="D127" s="4" t="s">
        <v>15</v>
      </c>
      <c r="E127" s="4" t="s">
        <v>16</v>
      </c>
      <c r="F127" s="3">
        <v>0.55347222222222225</v>
      </c>
      <c r="G127" s="4" t="s">
        <v>17</v>
      </c>
      <c r="H127" s="4">
        <v>152.08500000000001</v>
      </c>
      <c r="I127" s="12">
        <f t="shared" si="8"/>
        <v>0.2298611111111111</v>
      </c>
      <c r="J127" s="12">
        <f t="shared" si="8"/>
        <v>0.87708333333333333</v>
      </c>
      <c r="L127" s="5">
        <v>12</v>
      </c>
      <c r="M127" s="10">
        <f t="shared" si="5"/>
        <v>15.533333333333335</v>
      </c>
    </row>
    <row r="128" spans="1:13">
      <c r="A128" s="2">
        <v>39998</v>
      </c>
      <c r="B128" s="3">
        <v>0.23055555555555554</v>
      </c>
      <c r="C128" s="3">
        <v>0.87708333333333333</v>
      </c>
      <c r="D128" s="4" t="s">
        <v>18</v>
      </c>
      <c r="E128" s="4" t="s">
        <v>19</v>
      </c>
      <c r="F128" s="3">
        <v>0.5541666666666667</v>
      </c>
      <c r="G128" s="4" t="s">
        <v>20</v>
      </c>
      <c r="H128" s="4">
        <v>152.08500000000001</v>
      </c>
      <c r="I128" s="12">
        <f t="shared" si="8"/>
        <v>0.23055555555555554</v>
      </c>
      <c r="J128" s="12">
        <f t="shared" si="8"/>
        <v>0.87708333333333333</v>
      </c>
      <c r="L128" s="5">
        <v>13</v>
      </c>
      <c r="M128" s="10">
        <f t="shared" si="5"/>
        <v>15.516666666666667</v>
      </c>
    </row>
    <row r="129" spans="1:13">
      <c r="A129" s="2">
        <v>39999</v>
      </c>
      <c r="B129" s="3">
        <v>0.23124999999999998</v>
      </c>
      <c r="C129" s="3">
        <v>0.87638888888888899</v>
      </c>
      <c r="D129" s="4" t="s">
        <v>21</v>
      </c>
      <c r="E129" s="4" t="s">
        <v>22</v>
      </c>
      <c r="F129" s="3">
        <v>0.5541666666666667</v>
      </c>
      <c r="G129" s="4" t="s">
        <v>23</v>
      </c>
      <c r="H129" s="4">
        <v>152.084</v>
      </c>
      <c r="I129" s="12">
        <f t="shared" si="8"/>
        <v>0.23124999999999998</v>
      </c>
      <c r="J129" s="12">
        <f t="shared" si="8"/>
        <v>0.87638888888888899</v>
      </c>
      <c r="L129" s="5">
        <v>14</v>
      </c>
      <c r="M129" s="10">
        <f t="shared" si="5"/>
        <v>15.483333333333338</v>
      </c>
    </row>
    <row r="130" spans="1:13">
      <c r="A130" s="2">
        <v>40000</v>
      </c>
      <c r="B130" s="3">
        <v>0.23124999999999998</v>
      </c>
      <c r="C130" s="3">
        <v>0.87638888888888899</v>
      </c>
      <c r="D130" s="4" t="s">
        <v>24</v>
      </c>
      <c r="E130" s="4" t="s">
        <v>25</v>
      </c>
      <c r="F130" s="3">
        <v>0.5541666666666667</v>
      </c>
      <c r="G130" s="4" t="s">
        <v>26</v>
      </c>
      <c r="H130" s="4">
        <v>152.083</v>
      </c>
      <c r="I130" s="12">
        <f t="shared" si="8"/>
        <v>0.23124999999999998</v>
      </c>
      <c r="J130" s="12">
        <f t="shared" si="8"/>
        <v>0.87638888888888899</v>
      </c>
      <c r="L130" s="5">
        <v>15</v>
      </c>
      <c r="M130" s="10">
        <f t="shared" si="5"/>
        <v>15.483333333333338</v>
      </c>
    </row>
    <row r="131" spans="1:13">
      <c r="A131" s="2">
        <v>40001</v>
      </c>
      <c r="B131" s="3">
        <v>0.23194444444444443</v>
      </c>
      <c r="C131" s="3">
        <v>0.87569444444444444</v>
      </c>
      <c r="D131" s="4" t="s">
        <v>27</v>
      </c>
      <c r="E131" s="4" t="s">
        <v>28</v>
      </c>
      <c r="F131" s="3">
        <v>0.5541666666666667</v>
      </c>
      <c r="G131" s="4" t="s">
        <v>29</v>
      </c>
      <c r="H131" s="4">
        <v>152.08099999999999</v>
      </c>
      <c r="I131" s="12">
        <f t="shared" si="8"/>
        <v>0.23194444444444443</v>
      </c>
      <c r="J131" s="12">
        <f t="shared" si="8"/>
        <v>0.87569444444444444</v>
      </c>
      <c r="L131" s="5">
        <v>16</v>
      </c>
      <c r="M131" s="10">
        <f t="shared" si="5"/>
        <v>15.450000000000001</v>
      </c>
    </row>
    <row r="132" spans="1:13">
      <c r="A132" s="2">
        <v>40002</v>
      </c>
      <c r="B132" s="3">
        <v>0.23263888888888887</v>
      </c>
      <c r="C132" s="3">
        <v>0.87569444444444444</v>
      </c>
      <c r="D132" s="4" t="s">
        <v>30</v>
      </c>
      <c r="E132" s="4" t="s">
        <v>31</v>
      </c>
      <c r="F132" s="3">
        <v>0.5541666666666667</v>
      </c>
      <c r="G132" s="4" t="s">
        <v>32</v>
      </c>
      <c r="H132" s="4">
        <v>152.07900000000001</v>
      </c>
      <c r="I132" s="12">
        <f t="shared" si="8"/>
        <v>0.23263888888888887</v>
      </c>
      <c r="J132" s="12">
        <f t="shared" si="8"/>
        <v>0.87569444444444444</v>
      </c>
      <c r="L132" s="5">
        <v>17</v>
      </c>
      <c r="M132" s="10">
        <f t="shared" ref="M132:M195" si="9">(J132-I132)*24</f>
        <v>15.433333333333334</v>
      </c>
    </row>
    <row r="133" spans="1:13">
      <c r="A133" s="2">
        <v>40003</v>
      </c>
      <c r="B133" s="3">
        <v>0.23333333333333331</v>
      </c>
      <c r="C133" s="3">
        <v>0.875</v>
      </c>
      <c r="D133" s="4" t="s">
        <v>33</v>
      </c>
      <c r="E133" s="4" t="s">
        <v>34</v>
      </c>
      <c r="F133" s="3">
        <v>0.5541666666666667</v>
      </c>
      <c r="G133" s="4" t="s">
        <v>35</v>
      </c>
      <c r="H133" s="4">
        <v>152.07599999999999</v>
      </c>
      <c r="I133" s="12">
        <f t="shared" si="8"/>
        <v>0.23333333333333331</v>
      </c>
      <c r="J133" s="12">
        <f t="shared" si="8"/>
        <v>0.875</v>
      </c>
      <c r="L133" s="5">
        <v>18</v>
      </c>
      <c r="M133" s="10">
        <f t="shared" si="9"/>
        <v>15.400000000000002</v>
      </c>
    </row>
    <row r="134" spans="1:13">
      <c r="A134" s="2">
        <v>40004</v>
      </c>
      <c r="B134" s="3">
        <v>0.23402777777777781</v>
      </c>
      <c r="C134" s="3">
        <v>0.875</v>
      </c>
      <c r="D134" s="4" t="s">
        <v>36</v>
      </c>
      <c r="E134" s="4" t="s">
        <v>37</v>
      </c>
      <c r="F134" s="3">
        <v>0.5541666666666667</v>
      </c>
      <c r="G134" s="4" t="s">
        <v>38</v>
      </c>
      <c r="H134" s="4">
        <v>152.07300000000001</v>
      </c>
      <c r="I134" s="12">
        <f t="shared" si="8"/>
        <v>0.23402777777777781</v>
      </c>
      <c r="J134" s="12">
        <f t="shared" si="8"/>
        <v>0.875</v>
      </c>
      <c r="L134" s="5">
        <v>19</v>
      </c>
      <c r="M134" s="10">
        <f t="shared" si="9"/>
        <v>15.383333333333333</v>
      </c>
    </row>
    <row r="135" spans="1:13">
      <c r="A135" s="2">
        <v>40005</v>
      </c>
      <c r="B135" s="3">
        <v>0.23402777777777781</v>
      </c>
      <c r="C135" s="3">
        <v>0.87430555555555556</v>
      </c>
      <c r="D135" s="4" t="s">
        <v>39</v>
      </c>
      <c r="E135" s="4" t="s">
        <v>40</v>
      </c>
      <c r="F135" s="3">
        <v>0.55486111111111114</v>
      </c>
      <c r="G135" s="4" t="s">
        <v>41</v>
      </c>
      <c r="H135" s="4">
        <v>152.06899999999999</v>
      </c>
      <c r="I135" s="12">
        <f t="shared" si="8"/>
        <v>0.23402777777777781</v>
      </c>
      <c r="J135" s="12">
        <f t="shared" si="8"/>
        <v>0.87430555555555556</v>
      </c>
      <c r="L135" s="5">
        <v>20</v>
      </c>
      <c r="M135" s="10">
        <f t="shared" si="9"/>
        <v>15.366666666666665</v>
      </c>
    </row>
    <row r="136" spans="1:13">
      <c r="A136" s="2">
        <v>40006</v>
      </c>
      <c r="B136" s="3">
        <v>0.23472222222222219</v>
      </c>
      <c r="C136" s="3">
        <v>0.87430555555555556</v>
      </c>
      <c r="D136" s="4" t="s">
        <v>42</v>
      </c>
      <c r="E136" s="4" t="s">
        <v>43</v>
      </c>
      <c r="F136" s="3">
        <v>0.55486111111111114</v>
      </c>
      <c r="G136" s="4" t="s">
        <v>44</v>
      </c>
      <c r="H136" s="4">
        <v>152.065</v>
      </c>
      <c r="I136" s="12">
        <f t="shared" si="8"/>
        <v>0.23472222222222219</v>
      </c>
      <c r="J136" s="12">
        <f t="shared" si="8"/>
        <v>0.87430555555555556</v>
      </c>
      <c r="L136" s="5">
        <v>21</v>
      </c>
      <c r="M136" s="10">
        <f t="shared" si="9"/>
        <v>15.350000000000001</v>
      </c>
    </row>
    <row r="137" spans="1:13">
      <c r="A137" s="2">
        <v>40007</v>
      </c>
      <c r="B137" s="3">
        <v>0.23541666666666669</v>
      </c>
      <c r="C137" s="3">
        <v>0.87361111111111101</v>
      </c>
      <c r="D137" s="4" t="s">
        <v>45</v>
      </c>
      <c r="E137" s="4" t="s">
        <v>46</v>
      </c>
      <c r="F137" s="3">
        <v>0.55486111111111114</v>
      </c>
      <c r="G137" s="4" t="s">
        <v>47</v>
      </c>
      <c r="H137" s="4">
        <v>152.06</v>
      </c>
      <c r="I137" s="12">
        <f t="shared" si="8"/>
        <v>0.23541666666666669</v>
      </c>
      <c r="J137" s="12">
        <f t="shared" si="8"/>
        <v>0.87361111111111101</v>
      </c>
      <c r="L137" s="5">
        <v>22</v>
      </c>
      <c r="M137" s="10">
        <f t="shared" si="9"/>
        <v>15.316666666666663</v>
      </c>
    </row>
    <row r="138" spans="1:13">
      <c r="A138" s="2">
        <v>40008</v>
      </c>
      <c r="B138" s="3">
        <v>0.23611111111111113</v>
      </c>
      <c r="C138" s="3">
        <v>0.87291666666666667</v>
      </c>
      <c r="D138" s="4" t="s">
        <v>48</v>
      </c>
      <c r="E138" s="4" t="s">
        <v>49</v>
      </c>
      <c r="F138" s="3">
        <v>0.55486111111111114</v>
      </c>
      <c r="G138" s="4" t="s">
        <v>50</v>
      </c>
      <c r="H138" s="4">
        <v>152.054</v>
      </c>
      <c r="I138" s="12">
        <f t="shared" si="8"/>
        <v>0.23611111111111113</v>
      </c>
      <c r="J138" s="12">
        <f t="shared" si="8"/>
        <v>0.87291666666666667</v>
      </c>
      <c r="L138" s="5">
        <v>23</v>
      </c>
      <c r="M138" s="10">
        <f t="shared" si="9"/>
        <v>15.283333333333331</v>
      </c>
    </row>
    <row r="139" spans="1:13">
      <c r="A139" s="2">
        <v>40009</v>
      </c>
      <c r="B139" s="3">
        <v>0.23680555555555557</v>
      </c>
      <c r="C139" s="3">
        <v>0.87291666666666667</v>
      </c>
      <c r="D139" s="4" t="s">
        <v>51</v>
      </c>
      <c r="E139" s="4" t="s">
        <v>52</v>
      </c>
      <c r="F139" s="3">
        <v>0.55486111111111114</v>
      </c>
      <c r="G139" s="4" t="s">
        <v>53</v>
      </c>
      <c r="H139" s="4">
        <v>152.048</v>
      </c>
      <c r="I139" s="12">
        <f t="shared" si="8"/>
        <v>0.23680555555555557</v>
      </c>
      <c r="J139" s="12">
        <f t="shared" si="8"/>
        <v>0.87291666666666667</v>
      </c>
      <c r="L139" s="5">
        <v>24</v>
      </c>
      <c r="M139" s="10">
        <f t="shared" si="9"/>
        <v>15.266666666666666</v>
      </c>
    </row>
    <row r="140" spans="1:13">
      <c r="A140" s="2">
        <v>40010</v>
      </c>
      <c r="B140" s="3">
        <v>0.23750000000000002</v>
      </c>
      <c r="C140" s="3">
        <v>0.87222222222222223</v>
      </c>
      <c r="D140" s="4" t="s">
        <v>54</v>
      </c>
      <c r="E140" s="4" t="s">
        <v>55</v>
      </c>
      <c r="F140" s="3">
        <v>0.55486111111111114</v>
      </c>
      <c r="G140" s="4" t="s">
        <v>56</v>
      </c>
      <c r="H140" s="4">
        <v>152.041</v>
      </c>
      <c r="I140" s="12">
        <f t="shared" si="8"/>
        <v>0.23750000000000002</v>
      </c>
      <c r="J140" s="12">
        <f t="shared" si="8"/>
        <v>0.87222222222222223</v>
      </c>
      <c r="L140" s="5">
        <v>25</v>
      </c>
      <c r="M140" s="10">
        <f t="shared" si="9"/>
        <v>15.233333333333333</v>
      </c>
    </row>
    <row r="141" spans="1:13">
      <c r="A141" s="2">
        <v>40011</v>
      </c>
      <c r="B141" s="3">
        <v>0.23819444444444446</v>
      </c>
      <c r="C141" s="3">
        <v>0.87152777777777779</v>
      </c>
      <c r="D141" s="4" t="s">
        <v>57</v>
      </c>
      <c r="E141" s="4" t="s">
        <v>58</v>
      </c>
      <c r="F141" s="3">
        <v>0.55486111111111114</v>
      </c>
      <c r="G141" s="4" t="s">
        <v>59</v>
      </c>
      <c r="H141" s="4">
        <v>152.03299999999999</v>
      </c>
      <c r="I141" s="12">
        <f t="shared" si="8"/>
        <v>0.23819444444444446</v>
      </c>
      <c r="J141" s="12">
        <f t="shared" si="8"/>
        <v>0.87152777777777779</v>
      </c>
      <c r="L141" s="5">
        <v>26</v>
      </c>
      <c r="M141" s="10">
        <f t="shared" si="9"/>
        <v>15.2</v>
      </c>
    </row>
    <row r="142" spans="1:13">
      <c r="A142" s="2">
        <v>40012</v>
      </c>
      <c r="B142" s="3">
        <v>0.2388888888888889</v>
      </c>
      <c r="C142" s="3">
        <v>0.87083333333333324</v>
      </c>
      <c r="D142" s="4" t="s">
        <v>60</v>
      </c>
      <c r="E142" s="4" t="s">
        <v>61</v>
      </c>
      <c r="F142" s="3">
        <v>0.55486111111111114</v>
      </c>
      <c r="G142" s="4" t="s">
        <v>62</v>
      </c>
      <c r="H142" s="4">
        <v>152.024</v>
      </c>
      <c r="I142" s="12">
        <f t="shared" si="8"/>
        <v>0.2388888888888889</v>
      </c>
      <c r="J142" s="12">
        <f t="shared" si="8"/>
        <v>0.87083333333333324</v>
      </c>
      <c r="L142" s="5">
        <v>27</v>
      </c>
      <c r="M142" s="10">
        <f t="shared" si="9"/>
        <v>15.166666666666664</v>
      </c>
    </row>
    <row r="143" spans="1:13">
      <c r="A143" s="2">
        <v>40013</v>
      </c>
      <c r="B143" s="3">
        <v>0.23958333333333334</v>
      </c>
      <c r="C143" s="3">
        <v>0.87013888888888891</v>
      </c>
      <c r="D143" s="4" t="s">
        <v>63</v>
      </c>
      <c r="E143" s="4" t="s">
        <v>64</v>
      </c>
      <c r="F143" s="3">
        <v>0.55486111111111114</v>
      </c>
      <c r="G143" s="4" t="s">
        <v>65</v>
      </c>
      <c r="H143" s="4">
        <v>152.01400000000001</v>
      </c>
      <c r="I143" s="12">
        <f t="shared" si="8"/>
        <v>0.23958333333333334</v>
      </c>
      <c r="J143" s="12">
        <f t="shared" si="8"/>
        <v>0.87013888888888891</v>
      </c>
      <c r="L143" s="5">
        <v>28</v>
      </c>
      <c r="M143" s="10">
        <f t="shared" si="9"/>
        <v>15.133333333333333</v>
      </c>
    </row>
    <row r="144" spans="1:13">
      <c r="A144" s="2">
        <v>40014</v>
      </c>
      <c r="B144" s="3">
        <v>0.24027777777777778</v>
      </c>
      <c r="C144" s="3">
        <v>0.87013888888888891</v>
      </c>
      <c r="D144" s="4" t="s">
        <v>66</v>
      </c>
      <c r="E144" s="4" t="s">
        <v>67</v>
      </c>
      <c r="F144" s="3">
        <v>0.55486111111111114</v>
      </c>
      <c r="G144" s="4" t="s">
        <v>68</v>
      </c>
      <c r="H144" s="4">
        <v>152.00399999999999</v>
      </c>
      <c r="I144" s="12">
        <f t="shared" si="8"/>
        <v>0.24027777777777778</v>
      </c>
      <c r="J144" s="12">
        <f t="shared" si="8"/>
        <v>0.87013888888888891</v>
      </c>
      <c r="L144" s="5">
        <v>29</v>
      </c>
      <c r="M144" s="10">
        <f t="shared" si="9"/>
        <v>15.116666666666667</v>
      </c>
    </row>
    <row r="145" spans="1:13">
      <c r="A145" s="2">
        <v>40015</v>
      </c>
      <c r="B145" s="3">
        <v>0.24097222222222223</v>
      </c>
      <c r="C145" s="3">
        <v>0.86944444444444446</v>
      </c>
      <c r="D145" s="4" t="s">
        <v>69</v>
      </c>
      <c r="E145" s="4" t="s">
        <v>70</v>
      </c>
      <c r="F145" s="3">
        <v>0.55486111111111114</v>
      </c>
      <c r="G145" s="4" t="s">
        <v>71</v>
      </c>
      <c r="H145" s="4">
        <v>151.99299999999999</v>
      </c>
      <c r="I145" s="12">
        <f t="shared" si="8"/>
        <v>0.24097222222222223</v>
      </c>
      <c r="J145" s="12">
        <f t="shared" si="8"/>
        <v>0.86944444444444446</v>
      </c>
      <c r="L145" s="5">
        <v>30</v>
      </c>
      <c r="M145" s="10">
        <f t="shared" si="9"/>
        <v>15.083333333333332</v>
      </c>
    </row>
    <row r="146" spans="1:13">
      <c r="A146" s="2">
        <v>40016</v>
      </c>
      <c r="B146" s="3">
        <v>0.24166666666666667</v>
      </c>
      <c r="C146" s="3">
        <v>0.86875000000000002</v>
      </c>
      <c r="D146" s="4" t="s">
        <v>72</v>
      </c>
      <c r="E146" s="4" t="s">
        <v>73</v>
      </c>
      <c r="F146" s="3">
        <v>0.55486111111111114</v>
      </c>
      <c r="G146" s="4" t="s">
        <v>74</v>
      </c>
      <c r="H146" s="4">
        <v>151.97999999999999</v>
      </c>
      <c r="I146" s="12">
        <f t="shared" si="8"/>
        <v>0.24166666666666667</v>
      </c>
      <c r="J146" s="12">
        <f t="shared" si="8"/>
        <v>0.86875000000000002</v>
      </c>
      <c r="L146" s="5">
        <v>31</v>
      </c>
      <c r="M146" s="10">
        <f t="shared" si="9"/>
        <v>15.05</v>
      </c>
    </row>
    <row r="147" spans="1:13">
      <c r="A147" s="2">
        <v>40017</v>
      </c>
      <c r="B147" s="3">
        <v>0.24236111111111111</v>
      </c>
      <c r="C147" s="3">
        <v>0.86805555555555547</v>
      </c>
      <c r="D147" s="4" t="s">
        <v>75</v>
      </c>
      <c r="E147" s="4" t="s">
        <v>76</v>
      </c>
      <c r="F147" s="3">
        <v>0.55555555555555558</v>
      </c>
      <c r="G147" s="4" t="s">
        <v>77</v>
      </c>
      <c r="H147" s="4">
        <v>151.96700000000001</v>
      </c>
      <c r="I147" s="12">
        <f t="shared" si="8"/>
        <v>0.24236111111111111</v>
      </c>
      <c r="J147" s="12">
        <f t="shared" si="8"/>
        <v>0.86805555555555547</v>
      </c>
      <c r="L147" s="5">
        <v>32</v>
      </c>
      <c r="M147" s="10">
        <f t="shared" si="9"/>
        <v>15.016666666666664</v>
      </c>
    </row>
    <row r="148" spans="1:13">
      <c r="A148" s="2">
        <v>40018</v>
      </c>
      <c r="B148" s="3">
        <v>0.24305555555555555</v>
      </c>
      <c r="C148" s="3">
        <v>0.86736111111111114</v>
      </c>
      <c r="D148" s="4" t="s">
        <v>78</v>
      </c>
      <c r="E148" s="4" t="s">
        <v>79</v>
      </c>
      <c r="F148" s="3">
        <v>0.55555555555555558</v>
      </c>
      <c r="G148" s="4" t="s">
        <v>80</v>
      </c>
      <c r="H148" s="4">
        <v>151.953</v>
      </c>
      <c r="I148" s="12">
        <f t="shared" si="8"/>
        <v>0.24305555555555555</v>
      </c>
      <c r="J148" s="12">
        <f t="shared" si="8"/>
        <v>0.86736111111111114</v>
      </c>
      <c r="L148" s="5">
        <v>33</v>
      </c>
      <c r="M148" s="10">
        <f t="shared" si="9"/>
        <v>14.983333333333334</v>
      </c>
    </row>
    <row r="149" spans="1:13">
      <c r="A149" s="2">
        <v>40019</v>
      </c>
      <c r="B149" s="3">
        <v>0.24374999999999999</v>
      </c>
      <c r="C149" s="3">
        <v>0.8666666666666667</v>
      </c>
      <c r="D149" s="4" t="s">
        <v>81</v>
      </c>
      <c r="E149" s="4" t="s">
        <v>82</v>
      </c>
      <c r="F149" s="3">
        <v>0.55555555555555558</v>
      </c>
      <c r="G149" s="4" t="s">
        <v>83</v>
      </c>
      <c r="H149" s="4">
        <v>151.93799999999999</v>
      </c>
      <c r="I149" s="12">
        <f t="shared" si="8"/>
        <v>0.24374999999999999</v>
      </c>
      <c r="J149" s="12">
        <f t="shared" si="8"/>
        <v>0.8666666666666667</v>
      </c>
      <c r="L149" s="5">
        <v>34</v>
      </c>
      <c r="M149" s="10">
        <f t="shared" si="9"/>
        <v>14.95</v>
      </c>
    </row>
    <row r="150" spans="1:13">
      <c r="A150" s="2">
        <v>40020</v>
      </c>
      <c r="B150" s="3">
        <v>0.24444444444444446</v>
      </c>
      <c r="C150" s="3">
        <v>0.8652777777777777</v>
      </c>
      <c r="D150" s="4" t="s">
        <v>84</v>
      </c>
      <c r="E150" s="4" t="s">
        <v>85</v>
      </c>
      <c r="F150" s="3">
        <v>0.55555555555555558</v>
      </c>
      <c r="G150" s="4" t="s">
        <v>86</v>
      </c>
      <c r="H150" s="4">
        <v>151.923</v>
      </c>
      <c r="I150" s="12">
        <f t="shared" si="8"/>
        <v>0.24444444444444446</v>
      </c>
      <c r="J150" s="12">
        <f t="shared" si="8"/>
        <v>0.8652777777777777</v>
      </c>
      <c r="L150" s="5">
        <v>35</v>
      </c>
      <c r="M150" s="10">
        <f t="shared" si="9"/>
        <v>14.899999999999999</v>
      </c>
    </row>
    <row r="151" spans="1:13">
      <c r="A151" s="2">
        <v>40021</v>
      </c>
      <c r="B151" s="3">
        <v>0.24513888888888888</v>
      </c>
      <c r="C151" s="3">
        <v>0.86458333333333337</v>
      </c>
      <c r="D151" s="4" t="s">
        <v>87</v>
      </c>
      <c r="E151" s="4" t="s">
        <v>88</v>
      </c>
      <c r="F151" s="3">
        <v>0.55555555555555558</v>
      </c>
      <c r="G151" s="4" t="s">
        <v>89</v>
      </c>
      <c r="H151" s="4">
        <v>151.90600000000001</v>
      </c>
      <c r="I151" s="12">
        <f t="shared" si="8"/>
        <v>0.24513888888888888</v>
      </c>
      <c r="J151" s="12">
        <f t="shared" si="8"/>
        <v>0.86458333333333337</v>
      </c>
      <c r="L151" s="5">
        <v>36</v>
      </c>
      <c r="M151" s="10">
        <f t="shared" si="9"/>
        <v>14.866666666666667</v>
      </c>
    </row>
    <row r="152" spans="1:13">
      <c r="A152" s="2">
        <v>40022</v>
      </c>
      <c r="B152" s="3">
        <v>0.24583333333333335</v>
      </c>
      <c r="C152" s="3">
        <v>0.86388888888888893</v>
      </c>
      <c r="D152" s="4" t="s">
        <v>90</v>
      </c>
      <c r="E152" s="4" t="s">
        <v>91</v>
      </c>
      <c r="F152" s="3">
        <v>0.55555555555555558</v>
      </c>
      <c r="G152" s="4" t="s">
        <v>92</v>
      </c>
      <c r="H152" s="4">
        <v>151.88900000000001</v>
      </c>
      <c r="I152" s="12">
        <f t="shared" si="8"/>
        <v>0.24583333333333335</v>
      </c>
      <c r="J152" s="12">
        <f t="shared" si="8"/>
        <v>0.86388888888888893</v>
      </c>
      <c r="L152" s="5">
        <v>37</v>
      </c>
      <c r="M152" s="10">
        <f t="shared" si="9"/>
        <v>14.833333333333334</v>
      </c>
    </row>
    <row r="153" spans="1:13">
      <c r="A153" s="2">
        <v>40023</v>
      </c>
      <c r="B153" s="3">
        <v>0.24652777777777779</v>
      </c>
      <c r="C153" s="3">
        <v>0.86319444444444438</v>
      </c>
      <c r="D153" s="4" t="s">
        <v>93</v>
      </c>
      <c r="E153" s="4" t="s">
        <v>94</v>
      </c>
      <c r="F153" s="3">
        <v>0.55486111111111114</v>
      </c>
      <c r="G153" s="4" t="s">
        <v>95</v>
      </c>
      <c r="H153" s="4">
        <v>151.87100000000001</v>
      </c>
      <c r="I153" s="12">
        <f t="shared" si="8"/>
        <v>0.24652777777777779</v>
      </c>
      <c r="J153" s="12">
        <f t="shared" si="8"/>
        <v>0.86319444444444438</v>
      </c>
      <c r="L153" s="5">
        <v>38</v>
      </c>
      <c r="M153" s="10">
        <f t="shared" si="9"/>
        <v>14.799999999999997</v>
      </c>
    </row>
    <row r="154" spans="1:13">
      <c r="A154" s="2">
        <v>40024</v>
      </c>
      <c r="B154" s="3">
        <v>0.24722222222222223</v>
      </c>
      <c r="C154" s="3">
        <v>0.86249999999999993</v>
      </c>
      <c r="D154" s="4" t="s">
        <v>96</v>
      </c>
      <c r="E154" s="4" t="s">
        <v>97</v>
      </c>
      <c r="F154" s="3">
        <v>0.55486111111111114</v>
      </c>
      <c r="G154" s="4" t="s">
        <v>98</v>
      </c>
      <c r="H154" s="4">
        <v>151.85300000000001</v>
      </c>
      <c r="I154" s="12">
        <f t="shared" si="8"/>
        <v>0.24722222222222223</v>
      </c>
      <c r="J154" s="12">
        <f t="shared" si="8"/>
        <v>0.86249999999999993</v>
      </c>
      <c r="L154" s="5">
        <v>39</v>
      </c>
      <c r="M154" s="10">
        <f t="shared" si="9"/>
        <v>14.766666666666666</v>
      </c>
    </row>
    <row r="155" spans="1:13">
      <c r="A155" s="2">
        <v>40025</v>
      </c>
      <c r="B155" s="3">
        <v>0.24861111111111112</v>
      </c>
      <c r="C155" s="3">
        <v>0.8618055555555556</v>
      </c>
      <c r="D155" s="4" t="s">
        <v>99</v>
      </c>
      <c r="E155" s="4" t="s">
        <v>100</v>
      </c>
      <c r="F155" s="3">
        <v>0.55486111111111114</v>
      </c>
      <c r="G155" s="4" t="s">
        <v>101</v>
      </c>
      <c r="H155" s="4">
        <v>151.834</v>
      </c>
      <c r="I155" s="12">
        <f t="shared" si="8"/>
        <v>0.24861111111111112</v>
      </c>
      <c r="J155" s="12">
        <f t="shared" si="8"/>
        <v>0.8618055555555556</v>
      </c>
      <c r="L155" s="5">
        <v>40</v>
      </c>
      <c r="M155" s="10">
        <f t="shared" si="9"/>
        <v>14.716666666666669</v>
      </c>
    </row>
    <row r="156" spans="1:13">
      <c r="A156" s="2">
        <v>40026</v>
      </c>
      <c r="B156" s="3">
        <v>0.24930555555555556</v>
      </c>
      <c r="C156" s="3">
        <v>0.86041666666666661</v>
      </c>
      <c r="D156" s="4" t="s">
        <v>384</v>
      </c>
      <c r="E156" s="4" t="s">
        <v>385</v>
      </c>
      <c r="F156" s="3">
        <v>0.55486111111111114</v>
      </c>
      <c r="G156" s="4" t="s">
        <v>195</v>
      </c>
      <c r="H156" s="4">
        <v>151.81399999999999</v>
      </c>
      <c r="I156" s="12">
        <f t="shared" ref="I156:I186" si="10">B156</f>
        <v>0.24930555555555556</v>
      </c>
      <c r="J156" s="12">
        <f t="shared" ref="J156:J186" si="11">C156</f>
        <v>0.86041666666666661</v>
      </c>
      <c r="L156" s="5">
        <v>41</v>
      </c>
      <c r="M156" s="10">
        <f t="shared" si="9"/>
        <v>14.666666666666664</v>
      </c>
    </row>
    <row r="157" spans="1:13">
      <c r="A157" s="2">
        <v>40027</v>
      </c>
      <c r="B157" s="3">
        <v>0.25</v>
      </c>
      <c r="C157" s="3">
        <v>0.85972222222222217</v>
      </c>
      <c r="D157" s="4" t="s">
        <v>386</v>
      </c>
      <c r="E157" s="4" t="s">
        <v>387</v>
      </c>
      <c r="F157" s="3">
        <v>0.55486111111111114</v>
      </c>
      <c r="G157" s="4" t="s">
        <v>388</v>
      </c>
      <c r="H157" s="4">
        <v>151.79400000000001</v>
      </c>
      <c r="I157" s="12">
        <f t="shared" si="10"/>
        <v>0.25</v>
      </c>
      <c r="J157" s="12">
        <f t="shared" si="11"/>
        <v>0.85972222222222217</v>
      </c>
      <c r="L157" s="5">
        <v>42</v>
      </c>
      <c r="M157" s="10">
        <f t="shared" si="9"/>
        <v>14.633333333333333</v>
      </c>
    </row>
    <row r="158" spans="1:13">
      <c r="A158" s="2">
        <v>40028</v>
      </c>
      <c r="B158" s="3">
        <v>0.25069444444444444</v>
      </c>
      <c r="C158" s="3">
        <v>0.85902777777777783</v>
      </c>
      <c r="D158" s="4" t="s">
        <v>389</v>
      </c>
      <c r="E158" s="4" t="s">
        <v>390</v>
      </c>
      <c r="F158" s="3">
        <v>0.55486111111111114</v>
      </c>
      <c r="G158" s="4" t="s">
        <v>189</v>
      </c>
      <c r="H158" s="4">
        <v>151.773</v>
      </c>
      <c r="I158" s="12">
        <f t="shared" si="10"/>
        <v>0.25069444444444444</v>
      </c>
      <c r="J158" s="12">
        <f t="shared" si="11"/>
        <v>0.85902777777777783</v>
      </c>
      <c r="L158" s="5">
        <v>43</v>
      </c>
      <c r="M158" s="10">
        <f t="shared" si="9"/>
        <v>14.600000000000001</v>
      </c>
    </row>
    <row r="159" spans="1:13">
      <c r="A159" s="2">
        <v>40029</v>
      </c>
      <c r="B159" s="3">
        <v>0.25138888888888888</v>
      </c>
      <c r="C159" s="3">
        <v>0.85763888888888884</v>
      </c>
      <c r="D159" s="4" t="s">
        <v>391</v>
      </c>
      <c r="E159" s="4" t="s">
        <v>392</v>
      </c>
      <c r="F159" s="3">
        <v>0.55486111111111114</v>
      </c>
      <c r="G159" s="4" t="s">
        <v>393</v>
      </c>
      <c r="H159" s="4">
        <v>151.75200000000001</v>
      </c>
      <c r="I159" s="12">
        <f t="shared" si="10"/>
        <v>0.25138888888888888</v>
      </c>
      <c r="J159" s="12">
        <f t="shared" si="11"/>
        <v>0.85763888888888884</v>
      </c>
      <c r="L159" s="5">
        <v>44</v>
      </c>
      <c r="M159" s="10">
        <f t="shared" si="9"/>
        <v>14.549999999999999</v>
      </c>
    </row>
    <row r="160" spans="1:13">
      <c r="A160" s="2">
        <v>40030</v>
      </c>
      <c r="B160" s="3">
        <v>0.25208333333333333</v>
      </c>
      <c r="C160" s="3">
        <v>0.8569444444444444</v>
      </c>
      <c r="D160" s="4" t="s">
        <v>394</v>
      </c>
      <c r="E160" s="4" t="s">
        <v>395</v>
      </c>
      <c r="F160" s="3">
        <v>0.55486111111111114</v>
      </c>
      <c r="G160" s="4" t="s">
        <v>396</v>
      </c>
      <c r="H160" s="4">
        <v>151.72999999999999</v>
      </c>
      <c r="I160" s="12">
        <f t="shared" si="10"/>
        <v>0.25208333333333333</v>
      </c>
      <c r="J160" s="12">
        <f t="shared" si="11"/>
        <v>0.8569444444444444</v>
      </c>
      <c r="L160" s="5">
        <v>45</v>
      </c>
      <c r="M160" s="10">
        <f t="shared" si="9"/>
        <v>14.516666666666666</v>
      </c>
    </row>
    <row r="161" spans="1:13">
      <c r="A161" s="2">
        <v>40031</v>
      </c>
      <c r="B161" s="3">
        <v>0.25277777777777777</v>
      </c>
      <c r="C161" s="3">
        <v>0.85625000000000007</v>
      </c>
      <c r="D161" s="4" t="s">
        <v>397</v>
      </c>
      <c r="E161" s="4" t="s">
        <v>398</v>
      </c>
      <c r="F161" s="3">
        <v>0.55486111111111114</v>
      </c>
      <c r="G161" s="4" t="s">
        <v>180</v>
      </c>
      <c r="H161" s="4">
        <v>151.708</v>
      </c>
      <c r="I161" s="12">
        <f t="shared" si="10"/>
        <v>0.25277777777777777</v>
      </c>
      <c r="J161" s="12">
        <f t="shared" si="11"/>
        <v>0.85625000000000007</v>
      </c>
      <c r="L161" s="5">
        <v>46</v>
      </c>
      <c r="M161" s="10">
        <f t="shared" si="9"/>
        <v>14.483333333333334</v>
      </c>
    </row>
    <row r="162" spans="1:13">
      <c r="A162" s="2">
        <v>40032</v>
      </c>
      <c r="B162" s="3">
        <v>0.25416666666666665</v>
      </c>
      <c r="C162" s="3">
        <v>0.85486111111111107</v>
      </c>
      <c r="D162" s="4" t="s">
        <v>399</v>
      </c>
      <c r="E162" s="4" t="s">
        <v>400</v>
      </c>
      <c r="F162" s="3">
        <v>0.55486111111111114</v>
      </c>
      <c r="G162" s="4" t="s">
        <v>177</v>
      </c>
      <c r="H162" s="4">
        <v>151.68600000000001</v>
      </c>
      <c r="I162" s="12">
        <f t="shared" si="10"/>
        <v>0.25416666666666665</v>
      </c>
      <c r="J162" s="12">
        <f t="shared" si="11"/>
        <v>0.85486111111111107</v>
      </c>
      <c r="L162" s="5">
        <v>47</v>
      </c>
      <c r="M162" s="10">
        <f t="shared" si="9"/>
        <v>14.416666666666666</v>
      </c>
    </row>
    <row r="163" spans="1:13">
      <c r="A163" s="2">
        <v>40033</v>
      </c>
      <c r="B163" s="3">
        <v>0.25486111111111109</v>
      </c>
      <c r="C163" s="3">
        <v>0.85416666666666663</v>
      </c>
      <c r="D163" s="4" t="s">
        <v>401</v>
      </c>
      <c r="E163" s="4" t="s">
        <v>402</v>
      </c>
      <c r="F163" s="3">
        <v>0.55486111111111114</v>
      </c>
      <c r="G163" s="4" t="s">
        <v>403</v>
      </c>
      <c r="H163" s="4">
        <v>151.66300000000001</v>
      </c>
      <c r="I163" s="12">
        <f t="shared" si="10"/>
        <v>0.25486111111111109</v>
      </c>
      <c r="J163" s="12">
        <f t="shared" si="11"/>
        <v>0.85416666666666663</v>
      </c>
      <c r="L163" s="5">
        <v>48</v>
      </c>
      <c r="M163" s="10">
        <f t="shared" si="9"/>
        <v>14.383333333333333</v>
      </c>
    </row>
    <row r="164" spans="1:13">
      <c r="A164" s="2">
        <v>40034</v>
      </c>
      <c r="B164" s="3">
        <v>0.25555555555555559</v>
      </c>
      <c r="C164" s="3">
        <v>0.85277777777777775</v>
      </c>
      <c r="D164" s="4" t="s">
        <v>404</v>
      </c>
      <c r="E164" s="4" t="s">
        <v>405</v>
      </c>
      <c r="F164" s="3">
        <v>0.5541666666666667</v>
      </c>
      <c r="G164" s="4" t="s">
        <v>406</v>
      </c>
      <c r="H164" s="4">
        <v>151.63999999999999</v>
      </c>
      <c r="I164" s="12">
        <f t="shared" si="10"/>
        <v>0.25555555555555559</v>
      </c>
      <c r="J164" s="12">
        <f t="shared" si="11"/>
        <v>0.85277777777777775</v>
      </c>
      <c r="L164" s="5">
        <v>49</v>
      </c>
      <c r="M164" s="10">
        <f t="shared" si="9"/>
        <v>14.33333333333333</v>
      </c>
    </row>
    <row r="165" spans="1:13">
      <c r="A165" s="2">
        <v>40035</v>
      </c>
      <c r="B165" s="3">
        <v>0.25625000000000003</v>
      </c>
      <c r="C165" s="3">
        <v>0.8520833333333333</v>
      </c>
      <c r="D165" s="4" t="s">
        <v>407</v>
      </c>
      <c r="E165" s="4" t="s">
        <v>408</v>
      </c>
      <c r="F165" s="3">
        <v>0.5541666666666667</v>
      </c>
      <c r="G165" s="4" t="s">
        <v>409</v>
      </c>
      <c r="H165" s="4">
        <v>151.61600000000001</v>
      </c>
      <c r="I165" s="12">
        <f t="shared" si="10"/>
        <v>0.25625000000000003</v>
      </c>
      <c r="J165" s="12">
        <f t="shared" si="11"/>
        <v>0.8520833333333333</v>
      </c>
      <c r="L165" s="5">
        <v>50</v>
      </c>
      <c r="M165" s="10">
        <f t="shared" si="9"/>
        <v>14.299999999999997</v>
      </c>
    </row>
    <row r="166" spans="1:13">
      <c r="A166" s="2">
        <v>40036</v>
      </c>
      <c r="B166" s="3">
        <v>0.25694444444444448</v>
      </c>
      <c r="C166" s="3">
        <v>0.85069444444444453</v>
      </c>
      <c r="D166" s="4" t="s">
        <v>410</v>
      </c>
      <c r="E166" s="4" t="s">
        <v>411</v>
      </c>
      <c r="F166" s="3">
        <v>0.5541666666666667</v>
      </c>
      <c r="G166" s="4" t="s">
        <v>412</v>
      </c>
      <c r="H166" s="4">
        <v>151.59200000000001</v>
      </c>
      <c r="I166" s="12">
        <f t="shared" si="10"/>
        <v>0.25694444444444448</v>
      </c>
      <c r="J166" s="12">
        <f t="shared" si="11"/>
        <v>0.85069444444444453</v>
      </c>
      <c r="L166" s="5">
        <v>51</v>
      </c>
      <c r="M166" s="10">
        <f t="shared" si="9"/>
        <v>14.25</v>
      </c>
    </row>
    <row r="167" spans="1:13">
      <c r="A167" s="2">
        <v>40037</v>
      </c>
      <c r="B167" s="3">
        <v>0.25763888888888892</v>
      </c>
      <c r="C167" s="3">
        <v>0.85</v>
      </c>
      <c r="D167" s="4" t="s">
        <v>413</v>
      </c>
      <c r="E167" s="4" t="s">
        <v>414</v>
      </c>
      <c r="F167" s="3">
        <v>0.5541666666666667</v>
      </c>
      <c r="G167" s="4" t="s">
        <v>415</v>
      </c>
      <c r="H167" s="4">
        <v>151.56800000000001</v>
      </c>
      <c r="I167" s="12">
        <f t="shared" si="10"/>
        <v>0.25763888888888892</v>
      </c>
      <c r="J167" s="12">
        <f t="shared" si="11"/>
        <v>0.85</v>
      </c>
      <c r="L167" s="5">
        <v>52</v>
      </c>
      <c r="M167" s="10">
        <f t="shared" si="9"/>
        <v>14.216666666666667</v>
      </c>
    </row>
    <row r="168" spans="1:13">
      <c r="A168" s="2">
        <v>40038</v>
      </c>
      <c r="B168" s="3">
        <v>0.2590277777777778</v>
      </c>
      <c r="C168" s="3">
        <v>0.84861111111111109</v>
      </c>
      <c r="D168" s="4" t="s">
        <v>416</v>
      </c>
      <c r="E168" s="4" t="s">
        <v>417</v>
      </c>
      <c r="F168" s="3">
        <v>0.5541666666666667</v>
      </c>
      <c r="G168" s="4" t="s">
        <v>418</v>
      </c>
      <c r="H168" s="4">
        <v>151.54300000000001</v>
      </c>
      <c r="I168" s="12">
        <f t="shared" si="10"/>
        <v>0.2590277777777778</v>
      </c>
      <c r="J168" s="12">
        <f t="shared" si="11"/>
        <v>0.84861111111111109</v>
      </c>
      <c r="L168" s="5">
        <v>53</v>
      </c>
      <c r="M168" s="10">
        <f t="shared" si="9"/>
        <v>14.15</v>
      </c>
    </row>
    <row r="169" spans="1:13">
      <c r="A169" s="2">
        <v>40039</v>
      </c>
      <c r="B169" s="3">
        <v>0.25972222222222224</v>
      </c>
      <c r="C169" s="3">
        <v>0.84791666666666676</v>
      </c>
      <c r="D169" s="4" t="s">
        <v>419</v>
      </c>
      <c r="E169" s="4" t="s">
        <v>420</v>
      </c>
      <c r="F169" s="3">
        <v>0.5541666666666667</v>
      </c>
      <c r="G169" s="4" t="s">
        <v>421</v>
      </c>
      <c r="H169" s="4">
        <v>151.517</v>
      </c>
      <c r="I169" s="12">
        <f t="shared" si="10"/>
        <v>0.25972222222222224</v>
      </c>
      <c r="J169" s="12">
        <f t="shared" si="11"/>
        <v>0.84791666666666676</v>
      </c>
      <c r="L169" s="5">
        <v>54</v>
      </c>
      <c r="M169" s="10">
        <f t="shared" si="9"/>
        <v>14.116666666666667</v>
      </c>
    </row>
    <row r="170" spans="1:13">
      <c r="A170" s="2">
        <v>40040</v>
      </c>
      <c r="B170" s="3">
        <v>0.26041666666666669</v>
      </c>
      <c r="C170" s="3">
        <v>0.84652777777777777</v>
      </c>
      <c r="D170" s="4" t="s">
        <v>422</v>
      </c>
      <c r="E170" s="4" t="s">
        <v>423</v>
      </c>
      <c r="F170" s="3">
        <v>0.55347222222222225</v>
      </c>
      <c r="G170" s="4" t="s">
        <v>424</v>
      </c>
      <c r="H170" s="4">
        <v>151.49</v>
      </c>
      <c r="I170" s="12">
        <f t="shared" si="10"/>
        <v>0.26041666666666669</v>
      </c>
      <c r="J170" s="12">
        <f t="shared" si="11"/>
        <v>0.84652777777777777</v>
      </c>
      <c r="L170" s="5">
        <v>55</v>
      </c>
      <c r="M170" s="10">
        <f t="shared" si="9"/>
        <v>14.066666666666665</v>
      </c>
    </row>
    <row r="171" spans="1:13">
      <c r="A171" s="2">
        <v>40041</v>
      </c>
      <c r="B171" s="3">
        <v>0.26111111111111113</v>
      </c>
      <c r="C171" s="3">
        <v>0.84513888888888899</v>
      </c>
      <c r="D171" s="4" t="s">
        <v>425</v>
      </c>
      <c r="E171" s="4" t="s">
        <v>426</v>
      </c>
      <c r="F171" s="3">
        <v>0.55347222222222225</v>
      </c>
      <c r="G171" s="4" t="s">
        <v>427</v>
      </c>
      <c r="H171" s="4">
        <v>151.46299999999999</v>
      </c>
      <c r="I171" s="12">
        <f t="shared" si="10"/>
        <v>0.26111111111111113</v>
      </c>
      <c r="J171" s="12">
        <f t="shared" si="11"/>
        <v>0.84513888888888899</v>
      </c>
      <c r="L171" s="5">
        <v>56</v>
      </c>
      <c r="M171" s="10">
        <f t="shared" si="9"/>
        <v>14.016666666666667</v>
      </c>
    </row>
    <row r="172" spans="1:13">
      <c r="A172" s="2">
        <v>40042</v>
      </c>
      <c r="B172" s="3">
        <v>0.26180555555555557</v>
      </c>
      <c r="C172" s="3">
        <v>0.84444444444444444</v>
      </c>
      <c r="D172" s="4" t="s">
        <v>428</v>
      </c>
      <c r="E172" s="4" t="s">
        <v>429</v>
      </c>
      <c r="F172" s="3">
        <v>0.55347222222222225</v>
      </c>
      <c r="G172" s="4" t="s">
        <v>430</v>
      </c>
      <c r="H172" s="4">
        <v>151.43600000000001</v>
      </c>
      <c r="I172" s="12">
        <f t="shared" si="10"/>
        <v>0.26180555555555557</v>
      </c>
      <c r="J172" s="12">
        <f t="shared" si="11"/>
        <v>0.84444444444444444</v>
      </c>
      <c r="L172" s="5">
        <v>57</v>
      </c>
      <c r="M172" s="10">
        <f t="shared" si="9"/>
        <v>13.983333333333334</v>
      </c>
    </row>
    <row r="173" spans="1:13">
      <c r="A173" s="2">
        <v>40043</v>
      </c>
      <c r="B173" s="3">
        <v>0.26319444444444445</v>
      </c>
      <c r="C173" s="3">
        <v>0.84305555555555556</v>
      </c>
      <c r="D173" s="4" t="s">
        <v>431</v>
      </c>
      <c r="E173" s="4" t="s">
        <v>432</v>
      </c>
      <c r="F173" s="3">
        <v>0.55347222222222225</v>
      </c>
      <c r="G173" s="4" t="s">
        <v>433</v>
      </c>
      <c r="H173" s="4">
        <v>151.40700000000001</v>
      </c>
      <c r="I173" s="12">
        <f t="shared" si="10"/>
        <v>0.26319444444444445</v>
      </c>
      <c r="J173" s="12">
        <f t="shared" si="11"/>
        <v>0.84305555555555556</v>
      </c>
      <c r="L173" s="5">
        <v>58</v>
      </c>
      <c r="M173" s="10">
        <f t="shared" si="9"/>
        <v>13.916666666666668</v>
      </c>
    </row>
    <row r="174" spans="1:13">
      <c r="A174" s="2">
        <v>40044</v>
      </c>
      <c r="B174" s="3">
        <v>0.2638888888888889</v>
      </c>
      <c r="C174" s="3">
        <v>0.84166666666666667</v>
      </c>
      <c r="D174" s="4" t="s">
        <v>434</v>
      </c>
      <c r="E174" s="4" t="s">
        <v>435</v>
      </c>
      <c r="F174" s="3">
        <v>0.55347222222222225</v>
      </c>
      <c r="G174" s="4" t="s">
        <v>436</v>
      </c>
      <c r="H174" s="4">
        <v>151.37799999999999</v>
      </c>
      <c r="I174" s="12">
        <f t="shared" si="10"/>
        <v>0.2638888888888889</v>
      </c>
      <c r="J174" s="12">
        <f t="shared" si="11"/>
        <v>0.84166666666666667</v>
      </c>
      <c r="L174" s="5">
        <v>59</v>
      </c>
      <c r="M174" s="10">
        <f t="shared" si="9"/>
        <v>13.866666666666665</v>
      </c>
    </row>
    <row r="175" spans="1:13">
      <c r="A175" s="2">
        <v>40045</v>
      </c>
      <c r="B175" s="3">
        <v>0.26458333333333334</v>
      </c>
      <c r="C175" s="3">
        <v>0.84097222222222223</v>
      </c>
      <c r="D175" s="4" t="s">
        <v>437</v>
      </c>
      <c r="E175" s="4" t="s">
        <v>438</v>
      </c>
      <c r="F175" s="3">
        <v>0.55277777777777781</v>
      </c>
      <c r="G175" s="4" t="s">
        <v>439</v>
      </c>
      <c r="H175" s="4">
        <v>151.34800000000001</v>
      </c>
      <c r="I175" s="12">
        <f t="shared" si="10"/>
        <v>0.26458333333333334</v>
      </c>
      <c r="J175" s="12">
        <f t="shared" si="11"/>
        <v>0.84097222222222223</v>
      </c>
      <c r="L175" s="5">
        <v>60</v>
      </c>
      <c r="M175" s="10">
        <f t="shared" si="9"/>
        <v>13.833333333333332</v>
      </c>
    </row>
    <row r="176" spans="1:13">
      <c r="A176" s="2">
        <v>40046</v>
      </c>
      <c r="B176" s="3">
        <v>0.26527777777777778</v>
      </c>
      <c r="C176" s="3">
        <v>0.83958333333333324</v>
      </c>
      <c r="D176" s="4" t="s">
        <v>440</v>
      </c>
      <c r="E176" s="4" t="s">
        <v>438</v>
      </c>
      <c r="F176" s="3">
        <v>0.55277777777777781</v>
      </c>
      <c r="G176" s="4" t="s">
        <v>441</v>
      </c>
      <c r="H176" s="4">
        <v>151.31800000000001</v>
      </c>
      <c r="I176" s="12">
        <f t="shared" si="10"/>
        <v>0.26527777777777778</v>
      </c>
      <c r="J176" s="12">
        <f t="shared" si="11"/>
        <v>0.83958333333333324</v>
      </c>
      <c r="L176" s="5">
        <v>61</v>
      </c>
      <c r="M176" s="10">
        <f t="shared" si="9"/>
        <v>13.78333333333333</v>
      </c>
    </row>
    <row r="177" spans="1:13">
      <c r="A177" s="2">
        <v>40047</v>
      </c>
      <c r="B177" s="3">
        <v>0.26597222222222222</v>
      </c>
      <c r="C177" s="3">
        <v>0.83819444444444446</v>
      </c>
      <c r="D177" s="4" t="s">
        <v>442</v>
      </c>
      <c r="E177" s="4" t="s">
        <v>443</v>
      </c>
      <c r="F177" s="3">
        <v>0.55277777777777781</v>
      </c>
      <c r="G177" s="4" t="s">
        <v>444</v>
      </c>
      <c r="H177" s="4">
        <v>151.286</v>
      </c>
      <c r="I177" s="12">
        <f t="shared" si="10"/>
        <v>0.26597222222222222</v>
      </c>
      <c r="J177" s="12">
        <f t="shared" si="11"/>
        <v>0.83819444444444446</v>
      </c>
      <c r="L177" s="5">
        <v>62</v>
      </c>
      <c r="M177" s="10">
        <f t="shared" si="9"/>
        <v>13.733333333333333</v>
      </c>
    </row>
    <row r="178" spans="1:13">
      <c r="A178" s="2">
        <v>40048</v>
      </c>
      <c r="B178" s="3">
        <v>0.2673611111111111</v>
      </c>
      <c r="C178" s="3">
        <v>0.83750000000000002</v>
      </c>
      <c r="D178" s="4" t="s">
        <v>445</v>
      </c>
      <c r="E178" s="4" t="s">
        <v>443</v>
      </c>
      <c r="F178" s="3">
        <v>0.55277777777777781</v>
      </c>
      <c r="G178" s="4" t="s">
        <v>446</v>
      </c>
      <c r="H178" s="4">
        <v>151.255</v>
      </c>
      <c r="I178" s="12">
        <f t="shared" si="10"/>
        <v>0.2673611111111111</v>
      </c>
      <c r="J178" s="12">
        <f t="shared" si="11"/>
        <v>0.83750000000000002</v>
      </c>
      <c r="L178" s="5">
        <v>63</v>
      </c>
      <c r="M178" s="10">
        <f t="shared" si="9"/>
        <v>13.683333333333335</v>
      </c>
    </row>
    <row r="179" spans="1:13">
      <c r="A179" s="2">
        <v>40049</v>
      </c>
      <c r="B179" s="3">
        <v>0.26805555555555555</v>
      </c>
      <c r="C179" s="3">
        <v>0.83611111111111114</v>
      </c>
      <c r="D179" s="4" t="s">
        <v>447</v>
      </c>
      <c r="E179" s="4" t="s">
        <v>448</v>
      </c>
      <c r="F179" s="3">
        <v>0.55208333333333337</v>
      </c>
      <c r="G179" s="4" t="s">
        <v>449</v>
      </c>
      <c r="H179" s="4">
        <v>151.22200000000001</v>
      </c>
      <c r="I179" s="12">
        <f t="shared" si="10"/>
        <v>0.26805555555555555</v>
      </c>
      <c r="J179" s="12">
        <f t="shared" si="11"/>
        <v>0.83611111111111114</v>
      </c>
      <c r="L179" s="5">
        <v>64</v>
      </c>
      <c r="M179" s="10">
        <f t="shared" si="9"/>
        <v>13.633333333333333</v>
      </c>
    </row>
    <row r="180" spans="1:13">
      <c r="A180" s="2">
        <v>40050</v>
      </c>
      <c r="B180" s="3">
        <v>0.26874999999999999</v>
      </c>
      <c r="C180" s="3">
        <v>0.83472222222222225</v>
      </c>
      <c r="D180" s="4" t="s">
        <v>450</v>
      </c>
      <c r="E180" s="4" t="s">
        <v>451</v>
      </c>
      <c r="F180" s="3">
        <v>0.55208333333333337</v>
      </c>
      <c r="G180" s="4" t="s">
        <v>452</v>
      </c>
      <c r="H180" s="4">
        <v>151.18899999999999</v>
      </c>
      <c r="I180" s="12">
        <f t="shared" si="10"/>
        <v>0.26874999999999999</v>
      </c>
      <c r="J180" s="12">
        <f t="shared" si="11"/>
        <v>0.83472222222222225</v>
      </c>
      <c r="L180" s="5">
        <v>65</v>
      </c>
      <c r="M180" s="10">
        <f t="shared" si="9"/>
        <v>13.583333333333336</v>
      </c>
    </row>
    <row r="181" spans="1:13">
      <c r="A181" s="2">
        <v>40051</v>
      </c>
      <c r="B181" s="3">
        <v>0.26944444444444443</v>
      </c>
      <c r="C181" s="3">
        <v>0.83333333333333337</v>
      </c>
      <c r="D181" s="4" t="s">
        <v>453</v>
      </c>
      <c r="E181" s="4" t="s">
        <v>454</v>
      </c>
      <c r="F181" s="3">
        <v>0.55208333333333337</v>
      </c>
      <c r="G181" s="4" t="s">
        <v>455</v>
      </c>
      <c r="H181" s="4">
        <v>151.155</v>
      </c>
      <c r="I181" s="12">
        <f t="shared" si="10"/>
        <v>0.26944444444444443</v>
      </c>
      <c r="J181" s="12">
        <f t="shared" si="11"/>
        <v>0.83333333333333337</v>
      </c>
      <c r="L181" s="5">
        <v>66</v>
      </c>
      <c r="M181" s="10">
        <f t="shared" si="9"/>
        <v>13.533333333333333</v>
      </c>
    </row>
    <row r="182" spans="1:13">
      <c r="A182" s="2">
        <v>40052</v>
      </c>
      <c r="B182" s="3">
        <v>0.27013888888888887</v>
      </c>
      <c r="C182" s="3">
        <v>0.83263888888888893</v>
      </c>
      <c r="D182" s="4" t="s">
        <v>456</v>
      </c>
      <c r="E182" s="4" t="s">
        <v>454</v>
      </c>
      <c r="F182" s="3">
        <v>0.55138888888888882</v>
      </c>
      <c r="G182" s="4" t="s">
        <v>457</v>
      </c>
      <c r="H182" s="4">
        <v>151.12100000000001</v>
      </c>
      <c r="I182" s="12">
        <f t="shared" si="10"/>
        <v>0.27013888888888887</v>
      </c>
      <c r="J182" s="12">
        <f t="shared" si="11"/>
        <v>0.83263888888888893</v>
      </c>
      <c r="L182" s="5">
        <v>67</v>
      </c>
      <c r="M182" s="10">
        <f t="shared" si="9"/>
        <v>13.5</v>
      </c>
    </row>
    <row r="183" spans="1:13">
      <c r="A183" s="2">
        <v>40053</v>
      </c>
      <c r="B183" s="3">
        <v>0.27152777777777776</v>
      </c>
      <c r="C183" s="3">
        <v>0.83124999999999993</v>
      </c>
      <c r="D183" s="4" t="s">
        <v>458</v>
      </c>
      <c r="E183" s="4" t="s">
        <v>459</v>
      </c>
      <c r="F183" s="3">
        <v>0.55138888888888882</v>
      </c>
      <c r="G183" s="4" t="s">
        <v>460</v>
      </c>
      <c r="H183" s="4">
        <v>151.08600000000001</v>
      </c>
      <c r="I183" s="12">
        <f t="shared" si="10"/>
        <v>0.27152777777777776</v>
      </c>
      <c r="J183" s="12">
        <f t="shared" si="11"/>
        <v>0.83124999999999993</v>
      </c>
      <c r="L183" s="5">
        <v>68</v>
      </c>
      <c r="M183" s="10">
        <f t="shared" si="9"/>
        <v>13.433333333333334</v>
      </c>
    </row>
    <row r="184" spans="1:13">
      <c r="A184" s="2">
        <v>40054</v>
      </c>
      <c r="B184" s="3">
        <v>0.2722222222222222</v>
      </c>
      <c r="C184" s="3">
        <v>0.82986111111111116</v>
      </c>
      <c r="D184" s="4" t="s">
        <v>461</v>
      </c>
      <c r="E184" s="4" t="s">
        <v>462</v>
      </c>
      <c r="F184" s="3">
        <v>0.55138888888888882</v>
      </c>
      <c r="G184" s="4" t="s">
        <v>463</v>
      </c>
      <c r="H184" s="4">
        <v>151.05099999999999</v>
      </c>
      <c r="I184" s="12">
        <f t="shared" si="10"/>
        <v>0.2722222222222222</v>
      </c>
      <c r="J184" s="12">
        <f t="shared" si="11"/>
        <v>0.82986111111111116</v>
      </c>
      <c r="L184" s="5">
        <v>69</v>
      </c>
      <c r="M184" s="10">
        <f t="shared" si="9"/>
        <v>13.383333333333336</v>
      </c>
    </row>
    <row r="185" spans="1:13">
      <c r="A185" s="2">
        <v>40055</v>
      </c>
      <c r="B185" s="3">
        <v>0.27291666666666664</v>
      </c>
      <c r="C185" s="3">
        <v>0.82847222222222217</v>
      </c>
      <c r="D185" s="4" t="s">
        <v>464</v>
      </c>
      <c r="E185" s="4" t="s">
        <v>462</v>
      </c>
      <c r="F185" s="3">
        <v>0.55138888888888882</v>
      </c>
      <c r="G185" s="4" t="s">
        <v>465</v>
      </c>
      <c r="H185" s="4">
        <v>151.01499999999999</v>
      </c>
      <c r="I185" s="12">
        <f t="shared" si="10"/>
        <v>0.27291666666666664</v>
      </c>
      <c r="J185" s="12">
        <f t="shared" si="11"/>
        <v>0.82847222222222217</v>
      </c>
      <c r="L185" s="5">
        <v>70</v>
      </c>
      <c r="M185" s="10">
        <f t="shared" si="9"/>
        <v>13.333333333333334</v>
      </c>
    </row>
    <row r="186" spans="1:13">
      <c r="A186" s="2">
        <v>40056</v>
      </c>
      <c r="B186" s="3">
        <v>0.27361111111111108</v>
      </c>
      <c r="C186" s="3">
        <v>0.82708333333333339</v>
      </c>
      <c r="D186" s="4" t="s">
        <v>466</v>
      </c>
      <c r="E186" s="4" t="s">
        <v>467</v>
      </c>
      <c r="F186" s="3">
        <v>0.55069444444444449</v>
      </c>
      <c r="G186" s="4" t="s">
        <v>468</v>
      </c>
      <c r="H186" s="4">
        <v>150.97900000000001</v>
      </c>
      <c r="I186" s="12">
        <f t="shared" si="10"/>
        <v>0.27361111111111108</v>
      </c>
      <c r="J186" s="12">
        <f t="shared" si="11"/>
        <v>0.82708333333333339</v>
      </c>
      <c r="L186" s="5">
        <v>71</v>
      </c>
      <c r="M186" s="10">
        <f t="shared" si="9"/>
        <v>13.283333333333337</v>
      </c>
    </row>
    <row r="187" spans="1:13">
      <c r="A187" s="2">
        <v>40057</v>
      </c>
      <c r="B187" s="3">
        <v>0.27430555555555552</v>
      </c>
      <c r="C187" s="3">
        <v>0.82638888888888884</v>
      </c>
      <c r="D187" s="4" t="s">
        <v>469</v>
      </c>
      <c r="E187" s="4" t="s">
        <v>467</v>
      </c>
      <c r="F187" s="3">
        <v>0.55069444444444449</v>
      </c>
      <c r="G187" s="4" t="s">
        <v>470</v>
      </c>
      <c r="H187" s="4">
        <v>150.94300000000001</v>
      </c>
      <c r="I187" s="12">
        <f t="shared" ref="I187:I247" si="12">B187</f>
        <v>0.27430555555555552</v>
      </c>
      <c r="J187" s="12">
        <f t="shared" ref="J187:J247" si="13">C187</f>
        <v>0.82638888888888884</v>
      </c>
      <c r="L187" s="5">
        <v>72</v>
      </c>
      <c r="M187" s="10">
        <f t="shared" si="9"/>
        <v>13.249999999999998</v>
      </c>
    </row>
    <row r="188" spans="1:13">
      <c r="A188" s="2">
        <v>40058</v>
      </c>
      <c r="B188" s="3">
        <v>0.27499999999999997</v>
      </c>
      <c r="C188" s="3">
        <v>0.82500000000000007</v>
      </c>
      <c r="D188" s="4" t="s">
        <v>471</v>
      </c>
      <c r="E188" s="4" t="s">
        <v>472</v>
      </c>
      <c r="F188" s="3">
        <v>0.55069444444444449</v>
      </c>
      <c r="G188" s="4" t="s">
        <v>473</v>
      </c>
      <c r="H188" s="4">
        <v>150.90700000000001</v>
      </c>
      <c r="I188" s="12">
        <f t="shared" si="12"/>
        <v>0.27499999999999997</v>
      </c>
      <c r="J188" s="12">
        <f t="shared" si="13"/>
        <v>0.82500000000000007</v>
      </c>
      <c r="L188" s="5">
        <v>73</v>
      </c>
      <c r="M188" s="10">
        <f t="shared" si="9"/>
        <v>13.200000000000001</v>
      </c>
    </row>
    <row r="189" spans="1:13">
      <c r="A189" s="2">
        <v>40059</v>
      </c>
      <c r="B189" s="3">
        <v>0.27638888888888885</v>
      </c>
      <c r="C189" s="3">
        <v>0.82361111111111107</v>
      </c>
      <c r="D189" s="4" t="s">
        <v>474</v>
      </c>
      <c r="E189" s="4" t="s">
        <v>472</v>
      </c>
      <c r="F189" s="3">
        <v>0.54999999999999993</v>
      </c>
      <c r="G189" s="4" t="s">
        <v>475</v>
      </c>
      <c r="H189" s="4">
        <v>150.87</v>
      </c>
      <c r="I189" s="12">
        <f t="shared" si="12"/>
        <v>0.27638888888888885</v>
      </c>
      <c r="J189" s="12">
        <f t="shared" si="13"/>
        <v>0.82361111111111107</v>
      </c>
      <c r="L189" s="5">
        <v>74</v>
      </c>
      <c r="M189" s="10">
        <f t="shared" si="9"/>
        <v>13.133333333333335</v>
      </c>
    </row>
    <row r="190" spans="1:13">
      <c r="A190" s="2">
        <v>40060</v>
      </c>
      <c r="B190" s="3">
        <v>0.27708333333333335</v>
      </c>
      <c r="C190" s="3">
        <v>0.8222222222222223</v>
      </c>
      <c r="D190" s="4" t="s">
        <v>476</v>
      </c>
      <c r="E190" s="4" t="s">
        <v>477</v>
      </c>
      <c r="F190" s="3">
        <v>0.54999999999999993</v>
      </c>
      <c r="G190" s="4" t="s">
        <v>478</v>
      </c>
      <c r="H190" s="4">
        <v>150.834</v>
      </c>
      <c r="I190" s="12">
        <f t="shared" si="12"/>
        <v>0.27708333333333335</v>
      </c>
      <c r="J190" s="12">
        <f t="shared" si="13"/>
        <v>0.8222222222222223</v>
      </c>
      <c r="L190" s="5">
        <v>75</v>
      </c>
      <c r="M190" s="10">
        <f t="shared" si="9"/>
        <v>13.083333333333336</v>
      </c>
    </row>
    <row r="191" spans="1:13">
      <c r="A191" s="2">
        <v>40061</v>
      </c>
      <c r="B191" s="3">
        <v>0.27777777777777779</v>
      </c>
      <c r="C191" s="3">
        <v>0.8208333333333333</v>
      </c>
      <c r="D191" s="4" t="s">
        <v>479</v>
      </c>
      <c r="E191" s="4" t="s">
        <v>477</v>
      </c>
      <c r="F191" s="3">
        <v>0.54999999999999993</v>
      </c>
      <c r="G191" s="4" t="s">
        <v>480</v>
      </c>
      <c r="H191" s="4">
        <v>150.797</v>
      </c>
      <c r="I191" s="12">
        <f t="shared" si="12"/>
        <v>0.27777777777777779</v>
      </c>
      <c r="J191" s="12">
        <f t="shared" si="13"/>
        <v>0.8208333333333333</v>
      </c>
      <c r="L191" s="5">
        <v>76</v>
      </c>
      <c r="M191" s="10">
        <f t="shared" si="9"/>
        <v>13.033333333333331</v>
      </c>
    </row>
    <row r="192" spans="1:13">
      <c r="A192" s="2">
        <v>40062</v>
      </c>
      <c r="B192" s="3">
        <v>0.27847222222222223</v>
      </c>
      <c r="C192" s="3">
        <v>0.81944444444444453</v>
      </c>
      <c r="D192" s="4" t="s">
        <v>481</v>
      </c>
      <c r="E192" s="4" t="s">
        <v>482</v>
      </c>
      <c r="F192" s="3">
        <v>0.5493055555555556</v>
      </c>
      <c r="G192" s="4" t="s">
        <v>483</v>
      </c>
      <c r="H192" s="4">
        <v>150.76</v>
      </c>
      <c r="I192" s="12">
        <f t="shared" si="12"/>
        <v>0.27847222222222223</v>
      </c>
      <c r="J192" s="12">
        <f t="shared" si="13"/>
        <v>0.81944444444444453</v>
      </c>
      <c r="L192" s="5">
        <v>77</v>
      </c>
      <c r="M192" s="10">
        <f t="shared" si="9"/>
        <v>12.983333333333334</v>
      </c>
    </row>
    <row r="193" spans="1:13">
      <c r="A193" s="2">
        <v>40063</v>
      </c>
      <c r="B193" s="3">
        <v>0.27916666666666667</v>
      </c>
      <c r="C193" s="3">
        <v>0.81805555555555554</v>
      </c>
      <c r="D193" s="4" t="s">
        <v>484</v>
      </c>
      <c r="E193" s="4" t="s">
        <v>482</v>
      </c>
      <c r="F193" s="3">
        <v>0.5493055555555556</v>
      </c>
      <c r="G193" s="4" t="s">
        <v>485</v>
      </c>
      <c r="H193" s="4">
        <v>150.72300000000001</v>
      </c>
      <c r="I193" s="12">
        <f t="shared" si="12"/>
        <v>0.27916666666666667</v>
      </c>
      <c r="J193" s="12">
        <f t="shared" si="13"/>
        <v>0.81805555555555554</v>
      </c>
      <c r="L193" s="5">
        <v>78</v>
      </c>
      <c r="M193" s="10">
        <f t="shared" si="9"/>
        <v>12.933333333333334</v>
      </c>
    </row>
    <row r="194" spans="1:13">
      <c r="A194" s="2">
        <v>40064</v>
      </c>
      <c r="B194" s="3">
        <v>0.28055555555555556</v>
      </c>
      <c r="C194" s="3">
        <v>0.81736111111111109</v>
      </c>
      <c r="D194" s="4" t="s">
        <v>486</v>
      </c>
      <c r="E194" s="4" t="s">
        <v>482</v>
      </c>
      <c r="F194" s="3">
        <v>0.5493055555555556</v>
      </c>
      <c r="G194" s="4" t="s">
        <v>487</v>
      </c>
      <c r="H194" s="4">
        <v>150.685</v>
      </c>
      <c r="I194" s="12">
        <f t="shared" si="12"/>
        <v>0.28055555555555556</v>
      </c>
      <c r="J194" s="12">
        <f t="shared" si="13"/>
        <v>0.81736111111111109</v>
      </c>
      <c r="L194" s="5">
        <v>79</v>
      </c>
      <c r="M194" s="10">
        <f t="shared" si="9"/>
        <v>12.883333333333333</v>
      </c>
    </row>
    <row r="195" spans="1:13">
      <c r="A195" s="2">
        <v>40065</v>
      </c>
      <c r="B195" s="3">
        <v>0.28125</v>
      </c>
      <c r="C195" s="3">
        <v>0.81597222222222221</v>
      </c>
      <c r="D195" s="4" t="s">
        <v>488</v>
      </c>
      <c r="E195" s="4" t="s">
        <v>489</v>
      </c>
      <c r="F195" s="3">
        <v>0.54861111111111105</v>
      </c>
      <c r="G195" s="4" t="s">
        <v>490</v>
      </c>
      <c r="H195" s="4">
        <v>150.648</v>
      </c>
      <c r="I195" s="12">
        <f t="shared" si="12"/>
        <v>0.28125</v>
      </c>
      <c r="J195" s="12">
        <f t="shared" si="13"/>
        <v>0.81597222222222221</v>
      </c>
      <c r="L195" s="5">
        <v>80</v>
      </c>
      <c r="M195" s="10">
        <f t="shared" si="9"/>
        <v>12.833333333333332</v>
      </c>
    </row>
    <row r="196" spans="1:13">
      <c r="A196" s="2">
        <v>40066</v>
      </c>
      <c r="B196" s="3">
        <v>0.28194444444444444</v>
      </c>
      <c r="C196" s="3">
        <v>0.81458333333333333</v>
      </c>
      <c r="D196" s="4" t="s">
        <v>491</v>
      </c>
      <c r="E196" s="4" t="s">
        <v>489</v>
      </c>
      <c r="F196" s="3">
        <v>0.54861111111111105</v>
      </c>
      <c r="G196" s="4" t="s">
        <v>492</v>
      </c>
      <c r="H196" s="4">
        <v>150.61000000000001</v>
      </c>
      <c r="I196" s="12">
        <f t="shared" si="12"/>
        <v>0.28194444444444444</v>
      </c>
      <c r="J196" s="12">
        <f t="shared" si="13"/>
        <v>0.81458333333333333</v>
      </c>
      <c r="L196" s="5">
        <v>81</v>
      </c>
      <c r="M196" s="10">
        <f t="shared" ref="M196:M259" si="14">(J196-I196)*24</f>
        <v>12.783333333333333</v>
      </c>
    </row>
    <row r="197" spans="1:13">
      <c r="A197" s="2">
        <v>40067</v>
      </c>
      <c r="B197" s="3">
        <v>0.28263888888888888</v>
      </c>
      <c r="C197" s="3">
        <v>0.81319444444444444</v>
      </c>
      <c r="D197" s="4" t="s">
        <v>493</v>
      </c>
      <c r="E197" s="4" t="s">
        <v>489</v>
      </c>
      <c r="F197" s="3">
        <v>0.54791666666666672</v>
      </c>
      <c r="G197" s="4" t="s">
        <v>494</v>
      </c>
      <c r="H197" s="4">
        <v>150.572</v>
      </c>
      <c r="I197" s="12">
        <f t="shared" si="12"/>
        <v>0.28263888888888888</v>
      </c>
      <c r="J197" s="12">
        <f t="shared" si="13"/>
        <v>0.81319444444444444</v>
      </c>
      <c r="L197" s="5">
        <v>82</v>
      </c>
      <c r="M197" s="10">
        <f t="shared" si="14"/>
        <v>12.733333333333334</v>
      </c>
    </row>
    <row r="198" spans="1:13">
      <c r="A198" s="2">
        <v>40068</v>
      </c>
      <c r="B198" s="3">
        <v>0.28333333333333333</v>
      </c>
      <c r="C198" s="3">
        <v>0.81180555555555556</v>
      </c>
      <c r="D198" s="4" t="s">
        <v>495</v>
      </c>
      <c r="E198" s="4" t="s">
        <v>496</v>
      </c>
      <c r="F198" s="3">
        <v>0.54791666666666672</v>
      </c>
      <c r="G198" s="4" t="s">
        <v>497</v>
      </c>
      <c r="H198" s="4">
        <v>150.53299999999999</v>
      </c>
      <c r="I198" s="12">
        <f t="shared" si="12"/>
        <v>0.28333333333333333</v>
      </c>
      <c r="J198" s="12">
        <f t="shared" si="13"/>
        <v>0.81180555555555556</v>
      </c>
      <c r="L198" s="5">
        <v>83</v>
      </c>
      <c r="M198" s="10">
        <f t="shared" si="14"/>
        <v>12.683333333333334</v>
      </c>
    </row>
    <row r="199" spans="1:13">
      <c r="A199" s="2">
        <v>40069</v>
      </c>
      <c r="B199" s="3">
        <v>0.28472222222222221</v>
      </c>
      <c r="C199" s="3">
        <v>0.81041666666666667</v>
      </c>
      <c r="D199" s="4" t="s">
        <v>498</v>
      </c>
      <c r="E199" s="4" t="s">
        <v>496</v>
      </c>
      <c r="F199" s="3">
        <v>0.54791666666666672</v>
      </c>
      <c r="G199" s="4" t="s">
        <v>499</v>
      </c>
      <c r="H199" s="4">
        <v>150.495</v>
      </c>
      <c r="I199" s="12">
        <f t="shared" si="12"/>
        <v>0.28472222222222221</v>
      </c>
      <c r="J199" s="12">
        <f t="shared" si="13"/>
        <v>0.81041666666666667</v>
      </c>
      <c r="L199" s="5">
        <v>84</v>
      </c>
      <c r="M199" s="10">
        <f t="shared" si="14"/>
        <v>12.616666666666667</v>
      </c>
    </row>
    <row r="200" spans="1:13">
      <c r="A200" s="2">
        <v>40070</v>
      </c>
      <c r="B200" s="3">
        <v>0.28541666666666665</v>
      </c>
      <c r="C200" s="3">
        <v>0.80902777777777779</v>
      </c>
      <c r="D200" s="4" t="s">
        <v>500</v>
      </c>
      <c r="E200" s="4" t="s">
        <v>496</v>
      </c>
      <c r="F200" s="3">
        <v>0.54722222222222217</v>
      </c>
      <c r="G200" s="4" t="s">
        <v>501</v>
      </c>
      <c r="H200" s="4">
        <v>150.45599999999999</v>
      </c>
      <c r="I200" s="12">
        <f t="shared" si="12"/>
        <v>0.28541666666666665</v>
      </c>
      <c r="J200" s="12">
        <f t="shared" si="13"/>
        <v>0.80902777777777779</v>
      </c>
      <c r="L200" s="5">
        <v>85</v>
      </c>
      <c r="M200" s="10">
        <f t="shared" si="14"/>
        <v>12.566666666666666</v>
      </c>
    </row>
    <row r="201" spans="1:13">
      <c r="A201" s="2">
        <v>40071</v>
      </c>
      <c r="B201" s="3">
        <v>0.28611111111111115</v>
      </c>
      <c r="C201" s="3">
        <v>0.80763888888888891</v>
      </c>
      <c r="D201" s="4" t="s">
        <v>502</v>
      </c>
      <c r="E201" s="4" t="s">
        <v>496</v>
      </c>
      <c r="F201" s="3">
        <v>0.54722222222222217</v>
      </c>
      <c r="G201" s="4" t="s">
        <v>503</v>
      </c>
      <c r="H201" s="4">
        <v>150.416</v>
      </c>
      <c r="I201" s="12">
        <f t="shared" si="12"/>
        <v>0.28611111111111115</v>
      </c>
      <c r="J201" s="12">
        <f t="shared" si="13"/>
        <v>0.80763888888888891</v>
      </c>
      <c r="L201" s="5">
        <v>86</v>
      </c>
      <c r="M201" s="10">
        <f t="shared" si="14"/>
        <v>12.516666666666667</v>
      </c>
    </row>
    <row r="202" spans="1:13">
      <c r="A202" s="2">
        <v>40072</v>
      </c>
      <c r="B202" s="3">
        <v>0.28680555555555554</v>
      </c>
      <c r="C202" s="3">
        <v>0.80625000000000002</v>
      </c>
      <c r="D202" s="4" t="s">
        <v>504</v>
      </c>
      <c r="E202" s="4" t="s">
        <v>505</v>
      </c>
      <c r="F202" s="3">
        <v>0.54722222222222217</v>
      </c>
      <c r="G202" s="4" t="s">
        <v>506</v>
      </c>
      <c r="H202" s="4">
        <v>150.37700000000001</v>
      </c>
      <c r="I202" s="12">
        <f t="shared" si="12"/>
        <v>0.28680555555555554</v>
      </c>
      <c r="J202" s="12">
        <f t="shared" si="13"/>
        <v>0.80625000000000002</v>
      </c>
      <c r="L202" s="5">
        <v>87</v>
      </c>
      <c r="M202" s="10">
        <f t="shared" si="14"/>
        <v>12.466666666666669</v>
      </c>
    </row>
    <row r="203" spans="1:13">
      <c r="A203" s="2">
        <v>40073</v>
      </c>
      <c r="B203" s="3">
        <v>0.28750000000000003</v>
      </c>
      <c r="C203" s="3">
        <v>0.80555555555555547</v>
      </c>
      <c r="D203" s="4" t="s">
        <v>507</v>
      </c>
      <c r="E203" s="4" t="s">
        <v>505</v>
      </c>
      <c r="F203" s="3">
        <v>0.54652777777777783</v>
      </c>
      <c r="G203" s="4" t="s">
        <v>508</v>
      </c>
      <c r="H203" s="4">
        <v>150.33600000000001</v>
      </c>
      <c r="I203" s="12">
        <f t="shared" si="12"/>
        <v>0.28750000000000003</v>
      </c>
      <c r="J203" s="12">
        <f t="shared" si="13"/>
        <v>0.80555555555555547</v>
      </c>
      <c r="L203" s="5">
        <v>88</v>
      </c>
      <c r="M203" s="10">
        <f t="shared" si="14"/>
        <v>12.433333333333332</v>
      </c>
    </row>
    <row r="204" spans="1:13">
      <c r="A204" s="2">
        <v>40074</v>
      </c>
      <c r="B204" s="3">
        <v>0.28888888888888892</v>
      </c>
      <c r="C204" s="3">
        <v>0.8041666666666667</v>
      </c>
      <c r="D204" s="4" t="s">
        <v>509</v>
      </c>
      <c r="E204" s="4" t="s">
        <v>505</v>
      </c>
      <c r="F204" s="3">
        <v>0.54652777777777783</v>
      </c>
      <c r="G204" s="4" t="s">
        <v>510</v>
      </c>
      <c r="H204" s="4">
        <v>150.29599999999999</v>
      </c>
      <c r="I204" s="12">
        <f t="shared" si="12"/>
        <v>0.28888888888888892</v>
      </c>
      <c r="J204" s="12">
        <f t="shared" si="13"/>
        <v>0.8041666666666667</v>
      </c>
      <c r="L204" s="5">
        <v>89</v>
      </c>
      <c r="M204" s="10">
        <f t="shared" si="14"/>
        <v>12.366666666666665</v>
      </c>
    </row>
    <row r="205" spans="1:13">
      <c r="A205" s="2">
        <v>40075</v>
      </c>
      <c r="B205" s="3">
        <v>0.28958333333333336</v>
      </c>
      <c r="C205" s="3">
        <v>0.8027777777777777</v>
      </c>
      <c r="D205" s="4" t="s">
        <v>511</v>
      </c>
      <c r="E205" s="4" t="s">
        <v>505</v>
      </c>
      <c r="F205" s="3">
        <v>0.54652777777777783</v>
      </c>
      <c r="G205" s="4" t="s">
        <v>512</v>
      </c>
      <c r="H205" s="4">
        <v>150.255</v>
      </c>
      <c r="I205" s="12">
        <f t="shared" si="12"/>
        <v>0.28958333333333336</v>
      </c>
      <c r="J205" s="12">
        <f t="shared" si="13"/>
        <v>0.8027777777777777</v>
      </c>
      <c r="L205" s="5">
        <v>90</v>
      </c>
      <c r="M205" s="10">
        <f t="shared" si="14"/>
        <v>12.316666666666663</v>
      </c>
    </row>
    <row r="206" spans="1:13">
      <c r="A206" s="2">
        <v>40076</v>
      </c>
      <c r="B206" s="3">
        <v>0.2902777777777778</v>
      </c>
      <c r="C206" s="3">
        <v>0.80138888888888893</v>
      </c>
      <c r="D206" s="4" t="s">
        <v>513</v>
      </c>
      <c r="E206" s="4" t="s">
        <v>505</v>
      </c>
      <c r="F206" s="3">
        <v>0.54583333333333328</v>
      </c>
      <c r="G206" s="4" t="s">
        <v>514</v>
      </c>
      <c r="H206" s="4">
        <v>150.21299999999999</v>
      </c>
      <c r="I206" s="12">
        <f t="shared" si="12"/>
        <v>0.2902777777777778</v>
      </c>
      <c r="J206" s="12">
        <f t="shared" si="13"/>
        <v>0.80138888888888893</v>
      </c>
      <c r="L206" s="5">
        <v>91</v>
      </c>
      <c r="M206" s="10">
        <f t="shared" si="14"/>
        <v>12.266666666666666</v>
      </c>
    </row>
    <row r="207" spans="1:13">
      <c r="A207" s="2">
        <v>40077</v>
      </c>
      <c r="B207" s="3">
        <v>0.29097222222222224</v>
      </c>
      <c r="C207" s="3">
        <v>0.79999999999999993</v>
      </c>
      <c r="D207" s="4" t="s">
        <v>515</v>
      </c>
      <c r="E207" s="4" t="s">
        <v>505</v>
      </c>
      <c r="F207" s="3">
        <v>0.54583333333333328</v>
      </c>
      <c r="G207" s="4" t="s">
        <v>363</v>
      </c>
      <c r="H207" s="4">
        <v>150.17099999999999</v>
      </c>
      <c r="I207" s="12">
        <f t="shared" si="12"/>
        <v>0.29097222222222224</v>
      </c>
      <c r="J207" s="12">
        <f t="shared" si="13"/>
        <v>0.79999999999999993</v>
      </c>
      <c r="L207" s="5">
        <v>92</v>
      </c>
      <c r="M207" s="10">
        <f t="shared" si="14"/>
        <v>12.216666666666663</v>
      </c>
    </row>
    <row r="208" spans="1:13">
      <c r="A208" s="2">
        <v>40078</v>
      </c>
      <c r="B208" s="3">
        <v>0.29166666666666669</v>
      </c>
      <c r="C208" s="3">
        <v>0.79861111111111116</v>
      </c>
      <c r="D208" s="4" t="s">
        <v>516</v>
      </c>
      <c r="E208" s="4" t="s">
        <v>505</v>
      </c>
      <c r="F208" s="3">
        <v>0.54583333333333328</v>
      </c>
      <c r="G208" s="4" t="s">
        <v>361</v>
      </c>
      <c r="H208" s="4">
        <v>150.12899999999999</v>
      </c>
      <c r="I208" s="12">
        <f t="shared" si="12"/>
        <v>0.29166666666666669</v>
      </c>
      <c r="J208" s="12">
        <f t="shared" si="13"/>
        <v>0.79861111111111116</v>
      </c>
      <c r="L208" s="5">
        <v>93</v>
      </c>
      <c r="M208" s="10">
        <f t="shared" si="14"/>
        <v>12.166666666666666</v>
      </c>
    </row>
    <row r="209" spans="1:13">
      <c r="A209" s="2">
        <v>40079</v>
      </c>
      <c r="B209" s="3">
        <v>0.29305555555555557</v>
      </c>
      <c r="C209" s="3">
        <v>0.79722222222222217</v>
      </c>
      <c r="D209" s="4" t="s">
        <v>517</v>
      </c>
      <c r="E209" s="4" t="s">
        <v>505</v>
      </c>
      <c r="F209" s="3">
        <v>0.54513888888888895</v>
      </c>
      <c r="G209" s="4" t="s">
        <v>359</v>
      </c>
      <c r="H209" s="4">
        <v>150.08699999999999</v>
      </c>
      <c r="I209" s="12">
        <f t="shared" si="12"/>
        <v>0.29305555555555557</v>
      </c>
      <c r="J209" s="12">
        <f t="shared" si="13"/>
        <v>0.79722222222222217</v>
      </c>
      <c r="L209" s="5">
        <v>94</v>
      </c>
      <c r="M209" s="10">
        <f t="shared" si="14"/>
        <v>12.1</v>
      </c>
    </row>
    <row r="210" spans="1:13">
      <c r="A210" s="2">
        <v>40080</v>
      </c>
      <c r="B210" s="3">
        <v>0.29375000000000001</v>
      </c>
      <c r="C210" s="3">
        <v>0.79583333333333339</v>
      </c>
      <c r="D210" s="4" t="s">
        <v>518</v>
      </c>
      <c r="E210" s="4" t="s">
        <v>505</v>
      </c>
      <c r="F210" s="3">
        <v>0.54513888888888895</v>
      </c>
      <c r="G210" s="4" t="s">
        <v>357</v>
      </c>
      <c r="H210" s="4">
        <v>150.04400000000001</v>
      </c>
      <c r="I210" s="12">
        <f t="shared" si="12"/>
        <v>0.29375000000000001</v>
      </c>
      <c r="J210" s="12">
        <f t="shared" si="13"/>
        <v>0.79583333333333339</v>
      </c>
      <c r="L210" s="5">
        <v>95</v>
      </c>
      <c r="M210" s="10">
        <f t="shared" si="14"/>
        <v>12.050000000000002</v>
      </c>
    </row>
    <row r="211" spans="1:13">
      <c r="A211" s="2">
        <v>40081</v>
      </c>
      <c r="B211" s="3">
        <v>0.29444444444444445</v>
      </c>
      <c r="C211" s="3">
        <v>0.7944444444444444</v>
      </c>
      <c r="D211" s="4" t="s">
        <v>519</v>
      </c>
      <c r="E211" s="4" t="s">
        <v>505</v>
      </c>
      <c r="F211" s="3">
        <v>0.54513888888888895</v>
      </c>
      <c r="G211" s="4" t="s">
        <v>355</v>
      </c>
      <c r="H211" s="4">
        <v>150.001</v>
      </c>
      <c r="I211" s="12">
        <f t="shared" si="12"/>
        <v>0.29444444444444445</v>
      </c>
      <c r="J211" s="12">
        <f t="shared" si="13"/>
        <v>0.7944444444444444</v>
      </c>
      <c r="L211" s="5">
        <v>96</v>
      </c>
      <c r="M211" s="10">
        <f t="shared" si="14"/>
        <v>11.999999999999998</v>
      </c>
    </row>
    <row r="212" spans="1:13">
      <c r="A212" s="2">
        <v>40082</v>
      </c>
      <c r="B212" s="3">
        <v>0.2951388888888889</v>
      </c>
      <c r="C212" s="3">
        <v>0.79305555555555562</v>
      </c>
      <c r="D212" s="4" t="s">
        <v>520</v>
      </c>
      <c r="E212" s="4" t="s">
        <v>505</v>
      </c>
      <c r="F212" s="3">
        <v>0.5444444444444444</v>
      </c>
      <c r="G212" s="4" t="s">
        <v>353</v>
      </c>
      <c r="H212" s="4">
        <v>149.958</v>
      </c>
      <c r="I212" s="12">
        <f t="shared" si="12"/>
        <v>0.2951388888888889</v>
      </c>
      <c r="J212" s="12">
        <f t="shared" si="13"/>
        <v>0.79305555555555562</v>
      </c>
      <c r="L212" s="5">
        <v>97</v>
      </c>
      <c r="M212" s="10">
        <f t="shared" si="14"/>
        <v>11.950000000000001</v>
      </c>
    </row>
    <row r="213" spans="1:13">
      <c r="A213" s="2">
        <v>40083</v>
      </c>
      <c r="B213" s="3">
        <v>0.29583333333333334</v>
      </c>
      <c r="C213" s="3">
        <v>0.79236111111111107</v>
      </c>
      <c r="D213" s="4" t="s">
        <v>521</v>
      </c>
      <c r="E213" s="4" t="s">
        <v>505</v>
      </c>
      <c r="F213" s="3">
        <v>0.5444444444444444</v>
      </c>
      <c r="G213" s="4" t="s">
        <v>351</v>
      </c>
      <c r="H213" s="4">
        <v>149.91399999999999</v>
      </c>
      <c r="I213" s="12">
        <f t="shared" si="12"/>
        <v>0.29583333333333334</v>
      </c>
      <c r="J213" s="12">
        <f t="shared" si="13"/>
        <v>0.79236111111111107</v>
      </c>
      <c r="L213" s="5">
        <v>98</v>
      </c>
      <c r="M213" s="10">
        <f t="shared" si="14"/>
        <v>11.916666666666666</v>
      </c>
    </row>
    <row r="214" spans="1:13">
      <c r="A214" s="2">
        <v>40084</v>
      </c>
      <c r="B214" s="3">
        <v>0.29722222222222222</v>
      </c>
      <c r="C214" s="3">
        <v>0.7909722222222223</v>
      </c>
      <c r="D214" s="4" t="s">
        <v>522</v>
      </c>
      <c r="E214" s="4" t="s">
        <v>505</v>
      </c>
      <c r="F214" s="3">
        <v>0.54375000000000007</v>
      </c>
      <c r="G214" s="4" t="s">
        <v>523</v>
      </c>
      <c r="H214" s="4">
        <v>149.87100000000001</v>
      </c>
      <c r="I214" s="12">
        <f t="shared" si="12"/>
        <v>0.29722222222222222</v>
      </c>
      <c r="J214" s="12">
        <f t="shared" si="13"/>
        <v>0.7909722222222223</v>
      </c>
      <c r="L214" s="5">
        <v>99</v>
      </c>
      <c r="M214" s="10">
        <f t="shared" si="14"/>
        <v>11.850000000000001</v>
      </c>
    </row>
    <row r="215" spans="1:13">
      <c r="A215" s="2">
        <v>40085</v>
      </c>
      <c r="B215" s="3">
        <v>0.29791666666666666</v>
      </c>
      <c r="C215" s="3">
        <v>0.7895833333333333</v>
      </c>
      <c r="D215" s="4" t="s">
        <v>524</v>
      </c>
      <c r="E215" s="4" t="s">
        <v>505</v>
      </c>
      <c r="F215" s="3">
        <v>0.54375000000000007</v>
      </c>
      <c r="G215" s="4" t="s">
        <v>525</v>
      </c>
      <c r="H215" s="4">
        <v>149.827</v>
      </c>
      <c r="I215" s="12">
        <f t="shared" si="12"/>
        <v>0.29791666666666666</v>
      </c>
      <c r="J215" s="12">
        <f t="shared" si="13"/>
        <v>0.7895833333333333</v>
      </c>
      <c r="L215" s="5">
        <v>100</v>
      </c>
      <c r="M215" s="10">
        <f t="shared" si="14"/>
        <v>11.799999999999999</v>
      </c>
    </row>
    <row r="216" spans="1:13">
      <c r="A216" s="2">
        <v>40086</v>
      </c>
      <c r="B216" s="3">
        <v>0.2986111111111111</v>
      </c>
      <c r="C216" s="3">
        <v>0.78819444444444453</v>
      </c>
      <c r="D216" s="4" t="s">
        <v>526</v>
      </c>
      <c r="E216" s="4" t="s">
        <v>505</v>
      </c>
      <c r="F216" s="3">
        <v>0.54375000000000007</v>
      </c>
      <c r="G216" s="4" t="s">
        <v>345</v>
      </c>
      <c r="H216" s="4">
        <v>149.78399999999999</v>
      </c>
      <c r="I216" s="12">
        <f t="shared" si="12"/>
        <v>0.2986111111111111</v>
      </c>
      <c r="J216" s="12">
        <f t="shared" si="13"/>
        <v>0.78819444444444453</v>
      </c>
      <c r="L216" s="5">
        <v>101</v>
      </c>
      <c r="M216" s="10">
        <f t="shared" si="14"/>
        <v>11.750000000000002</v>
      </c>
    </row>
    <row r="217" spans="1:13">
      <c r="A217" s="2">
        <v>40087</v>
      </c>
      <c r="B217" s="3">
        <v>0.29930555555555555</v>
      </c>
      <c r="C217" s="3">
        <v>0.78680555555555554</v>
      </c>
      <c r="D217" s="4" t="s">
        <v>527</v>
      </c>
      <c r="E217" s="4" t="s">
        <v>505</v>
      </c>
      <c r="F217" s="3">
        <v>0.54375000000000007</v>
      </c>
      <c r="G217" s="4" t="s">
        <v>342</v>
      </c>
      <c r="H217" s="4">
        <v>149.74100000000001</v>
      </c>
      <c r="I217" s="12">
        <f t="shared" si="12"/>
        <v>0.29930555555555555</v>
      </c>
      <c r="J217" s="12">
        <f t="shared" si="13"/>
        <v>0.78680555555555554</v>
      </c>
      <c r="L217" s="5">
        <v>102</v>
      </c>
      <c r="M217" s="10">
        <f t="shared" si="14"/>
        <v>11.7</v>
      </c>
    </row>
    <row r="218" spans="1:13">
      <c r="A218" s="2">
        <v>40088</v>
      </c>
      <c r="B218" s="3">
        <v>0.30069444444444443</v>
      </c>
      <c r="C218" s="3">
        <v>0.78541666666666676</v>
      </c>
      <c r="D218" s="4" t="s">
        <v>339</v>
      </c>
      <c r="E218" s="4" t="s">
        <v>505</v>
      </c>
      <c r="F218" s="3">
        <v>0.54305555555555551</v>
      </c>
      <c r="G218" s="4" t="s">
        <v>340</v>
      </c>
      <c r="H218" s="4">
        <v>149.69800000000001</v>
      </c>
      <c r="I218" s="12">
        <f t="shared" si="12"/>
        <v>0.30069444444444443</v>
      </c>
      <c r="J218" s="12">
        <f t="shared" si="13"/>
        <v>0.78541666666666676</v>
      </c>
      <c r="L218" s="5">
        <v>103</v>
      </c>
      <c r="M218" s="10">
        <f t="shared" si="14"/>
        <v>11.633333333333336</v>
      </c>
    </row>
    <row r="219" spans="1:13">
      <c r="A219" s="2">
        <v>40089</v>
      </c>
      <c r="B219" s="3">
        <v>0.30138888888888887</v>
      </c>
      <c r="C219" s="3">
        <v>0.78402777777777777</v>
      </c>
      <c r="D219" s="4" t="s">
        <v>528</v>
      </c>
      <c r="E219" s="4" t="s">
        <v>505</v>
      </c>
      <c r="F219" s="3">
        <v>0.54305555555555551</v>
      </c>
      <c r="G219" s="4" t="s">
        <v>338</v>
      </c>
      <c r="H219" s="4">
        <v>149.655</v>
      </c>
      <c r="I219" s="12">
        <f t="shared" si="12"/>
        <v>0.30138888888888887</v>
      </c>
      <c r="J219" s="12">
        <f t="shared" si="13"/>
        <v>0.78402777777777777</v>
      </c>
      <c r="L219" s="5">
        <v>104</v>
      </c>
      <c r="M219" s="10">
        <f t="shared" si="14"/>
        <v>11.583333333333334</v>
      </c>
    </row>
    <row r="220" spans="1:13">
      <c r="A220" s="2">
        <v>40090</v>
      </c>
      <c r="B220" s="3">
        <v>0.30208333333333331</v>
      </c>
      <c r="C220" s="3">
        <v>0.78263888888888899</v>
      </c>
      <c r="D220" s="4" t="s">
        <v>529</v>
      </c>
      <c r="E220" s="4" t="s">
        <v>496</v>
      </c>
      <c r="F220" s="3">
        <v>0.54305555555555551</v>
      </c>
      <c r="G220" s="4" t="s">
        <v>336</v>
      </c>
      <c r="H220" s="4">
        <v>149.61199999999999</v>
      </c>
      <c r="I220" s="12">
        <f t="shared" si="12"/>
        <v>0.30208333333333331</v>
      </c>
      <c r="J220" s="12">
        <f t="shared" si="13"/>
        <v>0.78263888888888899</v>
      </c>
      <c r="L220" s="5">
        <v>105</v>
      </c>
      <c r="M220" s="10">
        <f t="shared" si="14"/>
        <v>11.533333333333337</v>
      </c>
    </row>
    <row r="221" spans="1:13">
      <c r="A221" s="2">
        <v>40091</v>
      </c>
      <c r="B221" s="3">
        <v>0.30277777777777776</v>
      </c>
      <c r="C221" s="3">
        <v>0.78194444444444444</v>
      </c>
      <c r="D221" s="4" t="s">
        <v>530</v>
      </c>
      <c r="E221" s="4" t="s">
        <v>496</v>
      </c>
      <c r="F221" s="3">
        <v>0.54236111111111118</v>
      </c>
      <c r="G221" s="4" t="s">
        <v>334</v>
      </c>
      <c r="H221" s="4">
        <v>149.56899999999999</v>
      </c>
      <c r="I221" s="12">
        <f t="shared" si="12"/>
        <v>0.30277777777777776</v>
      </c>
      <c r="J221" s="12">
        <f t="shared" si="13"/>
        <v>0.78194444444444444</v>
      </c>
      <c r="L221" s="5">
        <v>106</v>
      </c>
      <c r="M221" s="10">
        <f t="shared" si="14"/>
        <v>11.5</v>
      </c>
    </row>
    <row r="222" spans="1:13">
      <c r="A222" s="2">
        <v>40092</v>
      </c>
      <c r="B222" s="3">
        <v>0.30416666666666664</v>
      </c>
      <c r="C222" s="3">
        <v>0.78055555555555556</v>
      </c>
      <c r="D222" s="4" t="s">
        <v>531</v>
      </c>
      <c r="E222" s="4" t="s">
        <v>496</v>
      </c>
      <c r="F222" s="3">
        <v>0.54236111111111118</v>
      </c>
      <c r="G222" s="4" t="s">
        <v>331</v>
      </c>
      <c r="H222" s="4">
        <v>149.52699999999999</v>
      </c>
      <c r="I222" s="12">
        <f t="shared" si="12"/>
        <v>0.30416666666666664</v>
      </c>
      <c r="J222" s="12">
        <f t="shared" si="13"/>
        <v>0.78055555555555556</v>
      </c>
      <c r="L222" s="5">
        <v>107</v>
      </c>
      <c r="M222" s="10">
        <f t="shared" si="14"/>
        <v>11.433333333333334</v>
      </c>
    </row>
    <row r="223" spans="1:13">
      <c r="A223" s="2">
        <v>40093</v>
      </c>
      <c r="B223" s="3">
        <v>0.30486111111111108</v>
      </c>
      <c r="C223" s="3">
        <v>0.77916666666666667</v>
      </c>
      <c r="D223" s="4" t="s">
        <v>532</v>
      </c>
      <c r="E223" s="4" t="s">
        <v>496</v>
      </c>
      <c r="F223" s="3">
        <v>0.54236111111111118</v>
      </c>
      <c r="G223" s="4" t="s">
        <v>533</v>
      </c>
      <c r="H223" s="4">
        <v>149.48500000000001</v>
      </c>
      <c r="I223" s="12">
        <f t="shared" si="12"/>
        <v>0.30486111111111108</v>
      </c>
      <c r="J223" s="12">
        <f t="shared" si="13"/>
        <v>0.77916666666666667</v>
      </c>
      <c r="L223" s="5">
        <v>108</v>
      </c>
      <c r="M223" s="10">
        <f t="shared" si="14"/>
        <v>11.383333333333335</v>
      </c>
    </row>
    <row r="224" spans="1:13">
      <c r="A224" s="2">
        <v>40094</v>
      </c>
      <c r="B224" s="3">
        <v>0.30555555555555552</v>
      </c>
      <c r="C224" s="3">
        <v>0.77777777777777779</v>
      </c>
      <c r="D224" s="4" t="s">
        <v>534</v>
      </c>
      <c r="E224" s="4" t="s">
        <v>489</v>
      </c>
      <c r="F224" s="3">
        <v>0.54166666666666663</v>
      </c>
      <c r="G224" s="4" t="s">
        <v>535</v>
      </c>
      <c r="H224" s="4">
        <v>149.44300000000001</v>
      </c>
      <c r="I224" s="12">
        <f t="shared" si="12"/>
        <v>0.30555555555555552</v>
      </c>
      <c r="J224" s="12">
        <f t="shared" si="13"/>
        <v>0.77777777777777779</v>
      </c>
      <c r="L224" s="5">
        <v>109</v>
      </c>
      <c r="M224" s="10">
        <f t="shared" si="14"/>
        <v>11.333333333333334</v>
      </c>
    </row>
    <row r="225" spans="1:13">
      <c r="A225" s="2">
        <v>40095</v>
      </c>
      <c r="B225" s="3">
        <v>0.30624999999999997</v>
      </c>
      <c r="C225" s="3">
        <v>0.77638888888888891</v>
      </c>
      <c r="D225" s="4" t="s">
        <v>536</v>
      </c>
      <c r="E225" s="4" t="s">
        <v>489</v>
      </c>
      <c r="F225" s="3">
        <v>0.54166666666666663</v>
      </c>
      <c r="G225" s="4" t="s">
        <v>325</v>
      </c>
      <c r="H225" s="4">
        <v>149.40100000000001</v>
      </c>
      <c r="I225" s="12">
        <f t="shared" si="12"/>
        <v>0.30624999999999997</v>
      </c>
      <c r="J225" s="12">
        <f t="shared" si="13"/>
        <v>0.77638888888888891</v>
      </c>
      <c r="L225" s="5">
        <v>110</v>
      </c>
      <c r="M225" s="10">
        <f t="shared" si="14"/>
        <v>11.283333333333335</v>
      </c>
    </row>
    <row r="226" spans="1:13">
      <c r="A226" s="2">
        <v>40096</v>
      </c>
      <c r="B226" s="3">
        <v>0.30763888888888891</v>
      </c>
      <c r="C226" s="3">
        <v>0.77500000000000002</v>
      </c>
      <c r="D226" s="4" t="s">
        <v>537</v>
      </c>
      <c r="E226" s="4" t="s">
        <v>489</v>
      </c>
      <c r="F226" s="3">
        <v>0.54166666666666663</v>
      </c>
      <c r="G226" s="4" t="s">
        <v>323</v>
      </c>
      <c r="H226" s="4">
        <v>149.35900000000001</v>
      </c>
      <c r="I226" s="12">
        <f t="shared" si="12"/>
        <v>0.30763888888888891</v>
      </c>
      <c r="J226" s="12">
        <f t="shared" si="13"/>
        <v>0.77500000000000002</v>
      </c>
      <c r="L226" s="5">
        <v>111</v>
      </c>
      <c r="M226" s="10">
        <f t="shared" si="14"/>
        <v>11.216666666666667</v>
      </c>
    </row>
    <row r="227" spans="1:13">
      <c r="A227" s="2">
        <v>40097</v>
      </c>
      <c r="B227" s="3">
        <v>0.30833333333333335</v>
      </c>
      <c r="C227" s="3">
        <v>0.77430555555555547</v>
      </c>
      <c r="D227" s="4" t="s">
        <v>538</v>
      </c>
      <c r="E227" s="4" t="s">
        <v>482</v>
      </c>
      <c r="F227" s="3">
        <v>0.54166666666666663</v>
      </c>
      <c r="G227" s="4" t="s">
        <v>321</v>
      </c>
      <c r="H227" s="4">
        <v>149.31700000000001</v>
      </c>
      <c r="I227" s="12">
        <f t="shared" si="12"/>
        <v>0.30833333333333335</v>
      </c>
      <c r="J227" s="12">
        <f t="shared" si="13"/>
        <v>0.77430555555555547</v>
      </c>
      <c r="L227" s="5">
        <v>112</v>
      </c>
      <c r="M227" s="10">
        <f t="shared" si="14"/>
        <v>11.18333333333333</v>
      </c>
    </row>
    <row r="228" spans="1:13">
      <c r="A228" s="2">
        <v>40098</v>
      </c>
      <c r="B228" s="3">
        <v>0.30902777777777779</v>
      </c>
      <c r="C228" s="3">
        <v>0.7729166666666667</v>
      </c>
      <c r="D228" s="4" t="s">
        <v>539</v>
      </c>
      <c r="E228" s="4" t="s">
        <v>482</v>
      </c>
      <c r="F228" s="3">
        <v>0.54097222222222219</v>
      </c>
      <c r="G228" s="4" t="s">
        <v>540</v>
      </c>
      <c r="H228" s="4">
        <v>149.27600000000001</v>
      </c>
      <c r="I228" s="12">
        <f t="shared" si="12"/>
        <v>0.30902777777777779</v>
      </c>
      <c r="J228" s="12">
        <f t="shared" si="13"/>
        <v>0.7729166666666667</v>
      </c>
      <c r="L228" s="5">
        <v>113</v>
      </c>
      <c r="M228" s="10">
        <f t="shared" si="14"/>
        <v>11.133333333333333</v>
      </c>
    </row>
    <row r="229" spans="1:13">
      <c r="A229" s="2">
        <v>40099</v>
      </c>
      <c r="B229" s="3">
        <v>0.30972222222222223</v>
      </c>
      <c r="C229" s="3">
        <v>0.7715277777777777</v>
      </c>
      <c r="D229" s="4" t="s">
        <v>541</v>
      </c>
      <c r="E229" s="4" t="s">
        <v>482</v>
      </c>
      <c r="F229" s="3">
        <v>0.54097222222222219</v>
      </c>
      <c r="G229" s="4" t="s">
        <v>542</v>
      </c>
      <c r="H229" s="4">
        <v>149.23400000000001</v>
      </c>
      <c r="I229" s="12">
        <f t="shared" si="12"/>
        <v>0.30972222222222223</v>
      </c>
      <c r="J229" s="12">
        <f t="shared" si="13"/>
        <v>0.7715277777777777</v>
      </c>
      <c r="L229" s="5">
        <v>114</v>
      </c>
      <c r="M229" s="10">
        <f t="shared" si="14"/>
        <v>11.083333333333332</v>
      </c>
    </row>
    <row r="230" spans="1:13">
      <c r="A230" s="2">
        <v>40100</v>
      </c>
      <c r="B230" s="3">
        <v>0.31111111111111112</v>
      </c>
      <c r="C230" s="3">
        <v>0.77013888888888893</v>
      </c>
      <c r="D230" s="4" t="s">
        <v>543</v>
      </c>
      <c r="E230" s="4" t="s">
        <v>477</v>
      </c>
      <c r="F230" s="3">
        <v>0.54097222222222219</v>
      </c>
      <c r="G230" s="4" t="s">
        <v>544</v>
      </c>
      <c r="H230" s="4">
        <v>149.19200000000001</v>
      </c>
      <c r="I230" s="12">
        <f t="shared" si="12"/>
        <v>0.31111111111111112</v>
      </c>
      <c r="J230" s="12">
        <f t="shared" si="13"/>
        <v>0.77013888888888893</v>
      </c>
      <c r="L230" s="5">
        <v>115</v>
      </c>
      <c r="M230" s="10">
        <f t="shared" si="14"/>
        <v>11.016666666666667</v>
      </c>
    </row>
    <row r="231" spans="1:13">
      <c r="A231" s="2">
        <v>40101</v>
      </c>
      <c r="B231" s="3">
        <v>0.31180555555555556</v>
      </c>
      <c r="C231" s="3">
        <v>0.76944444444444438</v>
      </c>
      <c r="D231" s="4" t="s">
        <v>545</v>
      </c>
      <c r="E231" s="4" t="s">
        <v>477</v>
      </c>
      <c r="F231" s="3">
        <v>0.54097222222222219</v>
      </c>
      <c r="G231" s="4" t="s">
        <v>546</v>
      </c>
      <c r="H231" s="4">
        <v>149.15100000000001</v>
      </c>
      <c r="I231" s="12">
        <f t="shared" si="12"/>
        <v>0.31180555555555556</v>
      </c>
      <c r="J231" s="12">
        <f t="shared" si="13"/>
        <v>0.76944444444444438</v>
      </c>
      <c r="L231" s="5">
        <v>116</v>
      </c>
      <c r="M231" s="10">
        <f t="shared" si="14"/>
        <v>10.983333333333331</v>
      </c>
    </row>
    <row r="232" spans="1:13">
      <c r="A232" s="2">
        <v>40102</v>
      </c>
      <c r="B232" s="3">
        <v>0.3125</v>
      </c>
      <c r="C232" s="3">
        <v>0.7680555555555556</v>
      </c>
      <c r="D232" s="4" t="s">
        <v>547</v>
      </c>
      <c r="E232" s="4" t="s">
        <v>472</v>
      </c>
      <c r="F232" s="3">
        <v>0.54027777777777775</v>
      </c>
      <c r="G232" s="4" t="s">
        <v>548</v>
      </c>
      <c r="H232" s="4">
        <v>149.10900000000001</v>
      </c>
      <c r="I232" s="12">
        <f t="shared" si="12"/>
        <v>0.3125</v>
      </c>
      <c r="J232" s="12">
        <f t="shared" si="13"/>
        <v>0.7680555555555556</v>
      </c>
      <c r="L232" s="5">
        <v>117</v>
      </c>
      <c r="M232" s="10">
        <f t="shared" si="14"/>
        <v>10.933333333333334</v>
      </c>
    </row>
    <row r="233" spans="1:13">
      <c r="A233" s="2">
        <v>40103</v>
      </c>
      <c r="B233" s="3">
        <v>0.31388888888888888</v>
      </c>
      <c r="C233" s="3">
        <v>0.76666666666666661</v>
      </c>
      <c r="D233" s="4" t="s">
        <v>549</v>
      </c>
      <c r="E233" s="4" t="s">
        <v>472</v>
      </c>
      <c r="F233" s="3">
        <v>0.54027777777777775</v>
      </c>
      <c r="G233" s="4" t="s">
        <v>550</v>
      </c>
      <c r="H233" s="4">
        <v>149.06700000000001</v>
      </c>
      <c r="I233" s="12">
        <f t="shared" si="12"/>
        <v>0.31388888888888888</v>
      </c>
      <c r="J233" s="12">
        <f t="shared" si="13"/>
        <v>0.76666666666666661</v>
      </c>
      <c r="L233" s="5">
        <v>118</v>
      </c>
      <c r="M233" s="10">
        <f t="shared" si="14"/>
        <v>10.866666666666665</v>
      </c>
    </row>
    <row r="234" spans="1:13">
      <c r="A234" s="2">
        <v>40104</v>
      </c>
      <c r="B234" s="3">
        <v>0.31458333333333333</v>
      </c>
      <c r="C234" s="3">
        <v>0.76597222222222217</v>
      </c>
      <c r="D234" s="4" t="s">
        <v>551</v>
      </c>
      <c r="E234" s="4" t="s">
        <v>467</v>
      </c>
      <c r="F234" s="3">
        <v>0.54027777777777775</v>
      </c>
      <c r="G234" s="4" t="s">
        <v>552</v>
      </c>
      <c r="H234" s="4">
        <v>149.02500000000001</v>
      </c>
      <c r="I234" s="12">
        <f t="shared" si="12"/>
        <v>0.31458333333333333</v>
      </c>
      <c r="J234" s="12">
        <f t="shared" si="13"/>
        <v>0.76597222222222217</v>
      </c>
      <c r="L234" s="5">
        <v>119</v>
      </c>
      <c r="M234" s="10">
        <f t="shared" si="14"/>
        <v>10.833333333333332</v>
      </c>
    </row>
    <row r="235" spans="1:13">
      <c r="A235" s="2">
        <v>40105</v>
      </c>
      <c r="B235" s="3">
        <v>0.31527777777777777</v>
      </c>
      <c r="C235" s="3">
        <v>0.76458333333333339</v>
      </c>
      <c r="D235" s="4" t="s">
        <v>553</v>
      </c>
      <c r="E235" s="4" t="s">
        <v>462</v>
      </c>
      <c r="F235" s="3">
        <v>0.54027777777777775</v>
      </c>
      <c r="G235" s="4" t="s">
        <v>554</v>
      </c>
      <c r="H235" s="4">
        <v>148.983</v>
      </c>
      <c r="I235" s="12">
        <f t="shared" si="12"/>
        <v>0.31527777777777777</v>
      </c>
      <c r="J235" s="12">
        <f t="shared" si="13"/>
        <v>0.76458333333333339</v>
      </c>
      <c r="L235" s="5">
        <v>120</v>
      </c>
      <c r="M235" s="10">
        <f t="shared" si="14"/>
        <v>10.783333333333335</v>
      </c>
    </row>
    <row r="236" spans="1:13">
      <c r="A236" s="2">
        <v>40106</v>
      </c>
      <c r="B236" s="3">
        <v>0.31666666666666665</v>
      </c>
      <c r="C236" s="3">
        <v>0.7631944444444444</v>
      </c>
      <c r="D236" s="4" t="s">
        <v>555</v>
      </c>
      <c r="E236" s="4" t="s">
        <v>462</v>
      </c>
      <c r="F236" s="3">
        <v>0.54027777777777775</v>
      </c>
      <c r="G236" s="4" t="s">
        <v>556</v>
      </c>
      <c r="H236" s="4">
        <v>148.941</v>
      </c>
      <c r="I236" s="12">
        <f t="shared" si="12"/>
        <v>0.31666666666666665</v>
      </c>
      <c r="J236" s="12">
        <f t="shared" si="13"/>
        <v>0.7631944444444444</v>
      </c>
      <c r="L236" s="5">
        <v>121</v>
      </c>
      <c r="M236" s="10">
        <f t="shared" si="14"/>
        <v>10.716666666666665</v>
      </c>
    </row>
    <row r="237" spans="1:13">
      <c r="A237" s="2">
        <v>40107</v>
      </c>
      <c r="B237" s="3">
        <v>0.31736111111111115</v>
      </c>
      <c r="C237" s="3">
        <v>0.76250000000000007</v>
      </c>
      <c r="D237" s="4" t="s">
        <v>557</v>
      </c>
      <c r="E237" s="4" t="s">
        <v>459</v>
      </c>
      <c r="F237" s="3">
        <v>0.54027777777777775</v>
      </c>
      <c r="G237" s="4" t="s">
        <v>558</v>
      </c>
      <c r="H237" s="4">
        <v>148.9</v>
      </c>
      <c r="I237" s="12">
        <f t="shared" si="12"/>
        <v>0.31736111111111115</v>
      </c>
      <c r="J237" s="12">
        <f t="shared" si="13"/>
        <v>0.76250000000000007</v>
      </c>
      <c r="L237" s="5">
        <v>122</v>
      </c>
      <c r="M237" s="10">
        <f t="shared" si="14"/>
        <v>10.683333333333334</v>
      </c>
    </row>
    <row r="238" spans="1:13">
      <c r="A238" s="2">
        <v>40108</v>
      </c>
      <c r="B238" s="3">
        <v>0.31805555555555554</v>
      </c>
      <c r="C238" s="3">
        <v>0.76111111111111107</v>
      </c>
      <c r="D238" s="4" t="s">
        <v>559</v>
      </c>
      <c r="E238" s="4" t="s">
        <v>454</v>
      </c>
      <c r="F238" s="3">
        <v>0.5395833333333333</v>
      </c>
      <c r="G238" s="4" t="s">
        <v>560</v>
      </c>
      <c r="H238" s="4">
        <v>148.858</v>
      </c>
      <c r="I238" s="12">
        <f t="shared" si="12"/>
        <v>0.31805555555555554</v>
      </c>
      <c r="J238" s="12">
        <f t="shared" si="13"/>
        <v>0.76111111111111107</v>
      </c>
      <c r="L238" s="5">
        <v>123</v>
      </c>
      <c r="M238" s="10">
        <f t="shared" si="14"/>
        <v>10.633333333333333</v>
      </c>
    </row>
    <row r="239" spans="1:13">
      <c r="A239" s="2">
        <v>40109</v>
      </c>
      <c r="B239" s="3">
        <v>0.31944444444444448</v>
      </c>
      <c r="C239" s="3">
        <v>0.7597222222222223</v>
      </c>
      <c r="D239" s="4" t="s">
        <v>561</v>
      </c>
      <c r="E239" s="4" t="s">
        <v>451</v>
      </c>
      <c r="F239" s="3">
        <v>0.5395833333333333</v>
      </c>
      <c r="G239" s="4" t="s">
        <v>562</v>
      </c>
      <c r="H239" s="4">
        <v>148.816</v>
      </c>
      <c r="I239" s="12">
        <f t="shared" si="12"/>
        <v>0.31944444444444448</v>
      </c>
      <c r="J239" s="12">
        <f t="shared" si="13"/>
        <v>0.7597222222222223</v>
      </c>
      <c r="L239" s="5">
        <v>124</v>
      </c>
      <c r="M239" s="10">
        <f t="shared" si="14"/>
        <v>10.566666666666668</v>
      </c>
    </row>
    <row r="240" spans="1:13">
      <c r="A240" s="2">
        <v>40110</v>
      </c>
      <c r="B240" s="3">
        <v>0.32013888888888892</v>
      </c>
      <c r="C240" s="3">
        <v>0.75902777777777775</v>
      </c>
      <c r="D240" s="4" t="s">
        <v>563</v>
      </c>
      <c r="E240" s="4" t="s">
        <v>451</v>
      </c>
      <c r="F240" s="3">
        <v>0.5395833333333333</v>
      </c>
      <c r="G240" s="4" t="s">
        <v>564</v>
      </c>
      <c r="H240" s="4">
        <v>148.774</v>
      </c>
      <c r="I240" s="12">
        <f t="shared" si="12"/>
        <v>0.32013888888888892</v>
      </c>
      <c r="J240" s="12">
        <f t="shared" si="13"/>
        <v>0.75902777777777775</v>
      </c>
      <c r="L240" s="5">
        <v>125</v>
      </c>
      <c r="M240" s="10">
        <f t="shared" si="14"/>
        <v>10.533333333333331</v>
      </c>
    </row>
    <row r="241" spans="1:13">
      <c r="A241" s="2">
        <v>40111</v>
      </c>
      <c r="B241" s="3">
        <v>0.32083333333333336</v>
      </c>
      <c r="C241" s="3">
        <v>0.75763888888888886</v>
      </c>
      <c r="D241" s="4" t="s">
        <v>565</v>
      </c>
      <c r="E241" s="4" t="s">
        <v>448</v>
      </c>
      <c r="F241" s="3">
        <v>0.5395833333333333</v>
      </c>
      <c r="G241" s="4" t="s">
        <v>566</v>
      </c>
      <c r="H241" s="4">
        <v>148.733</v>
      </c>
      <c r="I241" s="12">
        <f t="shared" si="12"/>
        <v>0.32083333333333336</v>
      </c>
      <c r="J241" s="12">
        <f t="shared" si="13"/>
        <v>0.75763888888888886</v>
      </c>
      <c r="L241" s="5">
        <v>126</v>
      </c>
      <c r="M241" s="10">
        <f t="shared" si="14"/>
        <v>10.483333333333333</v>
      </c>
    </row>
    <row r="242" spans="1:13">
      <c r="A242" s="2">
        <v>40112</v>
      </c>
      <c r="B242" s="3">
        <v>0.32222222222222224</v>
      </c>
      <c r="C242" s="3">
        <v>0.75694444444444453</v>
      </c>
      <c r="D242" s="4" t="s">
        <v>567</v>
      </c>
      <c r="E242" s="4" t="s">
        <v>443</v>
      </c>
      <c r="F242" s="3">
        <v>0.5395833333333333</v>
      </c>
      <c r="G242" s="4" t="s">
        <v>568</v>
      </c>
      <c r="H242" s="4">
        <v>148.691</v>
      </c>
      <c r="I242" s="12">
        <f t="shared" si="12"/>
        <v>0.32222222222222224</v>
      </c>
      <c r="J242" s="12">
        <f t="shared" si="13"/>
        <v>0.75694444444444453</v>
      </c>
      <c r="L242" s="5">
        <v>127</v>
      </c>
      <c r="M242" s="10">
        <f t="shared" si="14"/>
        <v>10.433333333333335</v>
      </c>
    </row>
    <row r="243" spans="1:13">
      <c r="A243" s="2">
        <v>40113</v>
      </c>
      <c r="B243" s="3">
        <v>0.32291666666666669</v>
      </c>
      <c r="C243" s="3">
        <v>0.75555555555555554</v>
      </c>
      <c r="D243" s="4" t="s">
        <v>569</v>
      </c>
      <c r="E243" s="4" t="s">
        <v>570</v>
      </c>
      <c r="F243" s="3">
        <v>0.5395833333333333</v>
      </c>
      <c r="G243" s="4" t="s">
        <v>571</v>
      </c>
      <c r="H243" s="4">
        <v>148.65</v>
      </c>
      <c r="I243" s="12">
        <f t="shared" si="12"/>
        <v>0.32291666666666669</v>
      </c>
      <c r="J243" s="12">
        <f t="shared" si="13"/>
        <v>0.75555555555555554</v>
      </c>
      <c r="L243" s="5">
        <v>128</v>
      </c>
      <c r="M243" s="10">
        <f t="shared" si="14"/>
        <v>10.383333333333333</v>
      </c>
    </row>
    <row r="244" spans="1:13">
      <c r="A244" s="2">
        <v>40114</v>
      </c>
      <c r="B244" s="3">
        <v>0.32361111111111113</v>
      </c>
      <c r="C244" s="3">
        <v>0.75486111111111109</v>
      </c>
      <c r="D244" s="4" t="s">
        <v>572</v>
      </c>
      <c r="E244" s="4" t="s">
        <v>435</v>
      </c>
      <c r="F244" s="3">
        <v>0.5395833333333333</v>
      </c>
      <c r="G244" s="4" t="s">
        <v>573</v>
      </c>
      <c r="H244" s="4">
        <v>148.61000000000001</v>
      </c>
      <c r="I244" s="12">
        <f t="shared" si="12"/>
        <v>0.32361111111111113</v>
      </c>
      <c r="J244" s="12">
        <f t="shared" si="13"/>
        <v>0.75486111111111109</v>
      </c>
      <c r="L244" s="5">
        <v>129</v>
      </c>
      <c r="M244" s="10">
        <f t="shared" si="14"/>
        <v>10.35</v>
      </c>
    </row>
    <row r="245" spans="1:13">
      <c r="A245" s="2">
        <v>40115</v>
      </c>
      <c r="B245" s="3">
        <v>0.32500000000000001</v>
      </c>
      <c r="C245" s="3">
        <v>0.75347222222222221</v>
      </c>
      <c r="D245" s="4" t="s">
        <v>574</v>
      </c>
      <c r="E245" s="4" t="s">
        <v>432</v>
      </c>
      <c r="F245" s="3">
        <v>0.5395833333333333</v>
      </c>
      <c r="G245" s="4" t="s">
        <v>575</v>
      </c>
      <c r="H245" s="4">
        <v>148.56899999999999</v>
      </c>
      <c r="I245" s="12">
        <f t="shared" si="12"/>
        <v>0.32500000000000001</v>
      </c>
      <c r="J245" s="12">
        <f t="shared" si="13"/>
        <v>0.75347222222222221</v>
      </c>
      <c r="L245" s="5">
        <v>130</v>
      </c>
      <c r="M245" s="10">
        <f t="shared" si="14"/>
        <v>10.283333333333333</v>
      </c>
    </row>
    <row r="246" spans="1:13">
      <c r="A246" s="2">
        <v>40116</v>
      </c>
      <c r="B246" s="3">
        <v>0.32569444444444445</v>
      </c>
      <c r="C246" s="3">
        <v>0.75277777777777777</v>
      </c>
      <c r="D246" s="4" t="s">
        <v>576</v>
      </c>
      <c r="E246" s="4" t="s">
        <v>429</v>
      </c>
      <c r="F246" s="3">
        <v>0.5395833333333333</v>
      </c>
      <c r="G246" s="4" t="s">
        <v>577</v>
      </c>
      <c r="H246" s="4">
        <v>148.529</v>
      </c>
      <c r="I246" s="12">
        <f t="shared" si="12"/>
        <v>0.32569444444444445</v>
      </c>
      <c r="J246" s="12">
        <f t="shared" si="13"/>
        <v>0.75277777777777777</v>
      </c>
      <c r="L246" s="5">
        <v>131</v>
      </c>
      <c r="M246" s="10">
        <f t="shared" si="14"/>
        <v>10.25</v>
      </c>
    </row>
    <row r="247" spans="1:13">
      <c r="A247" s="2">
        <v>40117</v>
      </c>
      <c r="B247" s="3">
        <v>0.3263888888888889</v>
      </c>
      <c r="C247" s="3">
        <v>0.75138888888888899</v>
      </c>
      <c r="D247" s="4" t="s">
        <v>578</v>
      </c>
      <c r="E247" s="4" t="s">
        <v>426</v>
      </c>
      <c r="F247" s="3">
        <v>0.5395833333333333</v>
      </c>
      <c r="G247" s="4" t="s">
        <v>579</v>
      </c>
      <c r="H247" s="4">
        <v>148.49</v>
      </c>
      <c r="I247" s="12">
        <f t="shared" si="12"/>
        <v>0.3263888888888889</v>
      </c>
      <c r="J247" s="12">
        <f t="shared" si="13"/>
        <v>0.75138888888888899</v>
      </c>
      <c r="L247" s="5">
        <v>132</v>
      </c>
      <c r="M247" s="10">
        <f t="shared" si="14"/>
        <v>10.200000000000003</v>
      </c>
    </row>
    <row r="248" spans="1:13">
      <c r="A248" s="2">
        <v>40118</v>
      </c>
      <c r="B248" s="3">
        <v>0.28611111111111115</v>
      </c>
      <c r="C248" s="3">
        <v>0.7090277777777777</v>
      </c>
      <c r="D248" s="4" t="s">
        <v>580</v>
      </c>
      <c r="E248" s="4" t="s">
        <v>581</v>
      </c>
      <c r="F248" s="3">
        <v>0.49791666666666662</v>
      </c>
      <c r="G248" s="4" t="s">
        <v>582</v>
      </c>
      <c r="H248" s="4">
        <v>148.45099999999999</v>
      </c>
      <c r="I248" s="12">
        <f t="shared" ref="I248:I308" si="15">B248</f>
        <v>0.28611111111111115</v>
      </c>
      <c r="J248" s="12">
        <f t="shared" ref="J248:J308" si="16">C248</f>
        <v>0.7090277777777777</v>
      </c>
      <c r="L248" s="5">
        <v>133</v>
      </c>
      <c r="M248" s="10">
        <f t="shared" si="14"/>
        <v>10.149999999999997</v>
      </c>
    </row>
    <row r="249" spans="1:13">
      <c r="A249" s="2">
        <v>40119</v>
      </c>
      <c r="B249" s="3">
        <v>0.28680555555555554</v>
      </c>
      <c r="C249" s="3">
        <v>0.70763888888888893</v>
      </c>
      <c r="D249" s="4" t="s">
        <v>583</v>
      </c>
      <c r="E249" s="4" t="s">
        <v>420</v>
      </c>
      <c r="F249" s="3">
        <v>0.49791666666666662</v>
      </c>
      <c r="G249" s="4" t="s">
        <v>584</v>
      </c>
      <c r="H249" s="4">
        <v>148.41300000000001</v>
      </c>
      <c r="I249" s="12">
        <f t="shared" si="15"/>
        <v>0.28680555555555554</v>
      </c>
      <c r="J249" s="12">
        <f t="shared" si="16"/>
        <v>0.70763888888888893</v>
      </c>
      <c r="L249" s="5">
        <v>134</v>
      </c>
      <c r="M249" s="10">
        <f t="shared" si="14"/>
        <v>10.100000000000001</v>
      </c>
    </row>
    <row r="250" spans="1:13">
      <c r="A250" s="2">
        <v>40120</v>
      </c>
      <c r="B250" s="3">
        <v>0.28819444444444448</v>
      </c>
      <c r="C250" s="3">
        <v>0.70694444444444438</v>
      </c>
      <c r="D250" s="4" t="s">
        <v>585</v>
      </c>
      <c r="E250" s="4" t="s">
        <v>586</v>
      </c>
      <c r="F250" s="3">
        <v>0.49791666666666662</v>
      </c>
      <c r="G250" s="4" t="s">
        <v>587</v>
      </c>
      <c r="H250" s="4">
        <v>148.375</v>
      </c>
      <c r="I250" s="12">
        <f t="shared" si="15"/>
        <v>0.28819444444444448</v>
      </c>
      <c r="J250" s="12">
        <f t="shared" si="16"/>
        <v>0.70694444444444438</v>
      </c>
      <c r="L250" s="5">
        <v>135</v>
      </c>
      <c r="M250" s="10">
        <f t="shared" si="14"/>
        <v>10.049999999999997</v>
      </c>
    </row>
    <row r="251" spans="1:13">
      <c r="A251" s="2">
        <v>40121</v>
      </c>
      <c r="B251" s="3">
        <v>0.28888888888888892</v>
      </c>
      <c r="C251" s="3">
        <v>0.70624999999999993</v>
      </c>
      <c r="D251" s="4" t="s">
        <v>588</v>
      </c>
      <c r="E251" s="4" t="s">
        <v>414</v>
      </c>
      <c r="F251" s="3">
        <v>0.49791666666666662</v>
      </c>
      <c r="G251" s="4" t="s">
        <v>589</v>
      </c>
      <c r="H251" s="4">
        <v>148.33799999999999</v>
      </c>
      <c r="I251" s="12">
        <f t="shared" si="15"/>
        <v>0.28888888888888892</v>
      </c>
      <c r="J251" s="12">
        <f t="shared" si="16"/>
        <v>0.70624999999999993</v>
      </c>
      <c r="L251" s="5">
        <v>136</v>
      </c>
      <c r="M251" s="10">
        <f t="shared" si="14"/>
        <v>10.016666666666664</v>
      </c>
    </row>
    <row r="252" spans="1:13">
      <c r="A252" s="2">
        <v>40122</v>
      </c>
      <c r="B252" s="3">
        <v>0.28958333333333336</v>
      </c>
      <c r="C252" s="3">
        <v>0.70486111111111116</v>
      </c>
      <c r="D252" s="4" t="s">
        <v>590</v>
      </c>
      <c r="E252" s="4" t="s">
        <v>411</v>
      </c>
      <c r="F252" s="3">
        <v>0.49791666666666662</v>
      </c>
      <c r="G252" s="4" t="s">
        <v>591</v>
      </c>
      <c r="H252" s="4">
        <v>148.30099999999999</v>
      </c>
      <c r="I252" s="12">
        <f t="shared" si="15"/>
        <v>0.28958333333333336</v>
      </c>
      <c r="J252" s="12">
        <f t="shared" si="16"/>
        <v>0.70486111111111116</v>
      </c>
      <c r="L252" s="5">
        <v>137</v>
      </c>
      <c r="M252" s="10">
        <f t="shared" si="14"/>
        <v>9.9666666666666668</v>
      </c>
    </row>
    <row r="253" spans="1:13">
      <c r="A253" s="2">
        <v>40123</v>
      </c>
      <c r="B253" s="3">
        <v>0.29097222222222224</v>
      </c>
      <c r="C253" s="3">
        <v>0.70416666666666661</v>
      </c>
      <c r="D253" s="4" t="s">
        <v>592</v>
      </c>
      <c r="E253" s="4" t="s">
        <v>408</v>
      </c>
      <c r="F253" s="3">
        <v>0.49791666666666662</v>
      </c>
      <c r="G253" s="4" t="s">
        <v>593</v>
      </c>
      <c r="H253" s="4">
        <v>148.26499999999999</v>
      </c>
      <c r="I253" s="12">
        <f t="shared" si="15"/>
        <v>0.29097222222222224</v>
      </c>
      <c r="J253" s="12">
        <f t="shared" si="16"/>
        <v>0.70416666666666661</v>
      </c>
      <c r="L253" s="5">
        <v>138</v>
      </c>
      <c r="M253" s="10">
        <f t="shared" si="14"/>
        <v>9.9166666666666643</v>
      </c>
    </row>
    <row r="254" spans="1:13">
      <c r="A254" s="2">
        <v>40124</v>
      </c>
      <c r="B254" s="3">
        <v>0.29166666666666669</v>
      </c>
      <c r="C254" s="3">
        <v>0.70347222222222217</v>
      </c>
      <c r="D254" s="4" t="s">
        <v>594</v>
      </c>
      <c r="E254" s="4" t="s">
        <v>405</v>
      </c>
      <c r="F254" s="3">
        <v>0.49791666666666662</v>
      </c>
      <c r="G254" s="4" t="s">
        <v>595</v>
      </c>
      <c r="H254" s="4">
        <v>148.22900000000001</v>
      </c>
      <c r="I254" s="12">
        <f t="shared" si="15"/>
        <v>0.29166666666666669</v>
      </c>
      <c r="J254" s="12">
        <f t="shared" si="16"/>
        <v>0.70347222222222217</v>
      </c>
      <c r="L254" s="5">
        <v>139</v>
      </c>
      <c r="M254" s="10">
        <f t="shared" si="14"/>
        <v>9.8833333333333311</v>
      </c>
    </row>
    <row r="255" spans="1:13">
      <c r="A255" s="2">
        <v>40125</v>
      </c>
      <c r="B255" s="3">
        <v>0.29236111111111113</v>
      </c>
      <c r="C255" s="3">
        <v>0.70277777777777783</v>
      </c>
      <c r="D255" s="4" t="s">
        <v>596</v>
      </c>
      <c r="E255" s="4" t="s">
        <v>402</v>
      </c>
      <c r="F255" s="3">
        <v>0.49791666666666662</v>
      </c>
      <c r="G255" s="4" t="s">
        <v>597</v>
      </c>
      <c r="H255" s="4">
        <v>148.19399999999999</v>
      </c>
      <c r="I255" s="12">
        <f t="shared" si="15"/>
        <v>0.29236111111111113</v>
      </c>
      <c r="J255" s="12">
        <f t="shared" si="16"/>
        <v>0.70277777777777783</v>
      </c>
      <c r="L255" s="5">
        <v>140</v>
      </c>
      <c r="M255" s="10">
        <f t="shared" si="14"/>
        <v>9.8500000000000014</v>
      </c>
    </row>
    <row r="256" spans="1:13">
      <c r="A256" s="2">
        <v>40126</v>
      </c>
      <c r="B256" s="3">
        <v>0.29375000000000001</v>
      </c>
      <c r="C256" s="3">
        <v>0.70138888888888884</v>
      </c>
      <c r="D256" s="4" t="s">
        <v>598</v>
      </c>
      <c r="E256" s="4" t="s">
        <v>599</v>
      </c>
      <c r="F256" s="3">
        <v>0.49791666666666662</v>
      </c>
      <c r="G256" s="4" t="s">
        <v>600</v>
      </c>
      <c r="H256" s="4">
        <v>148.16</v>
      </c>
      <c r="I256" s="12">
        <f t="shared" si="15"/>
        <v>0.29375000000000001</v>
      </c>
      <c r="J256" s="12">
        <f t="shared" si="16"/>
        <v>0.70138888888888884</v>
      </c>
      <c r="L256" s="5">
        <v>141</v>
      </c>
      <c r="M256" s="10">
        <f t="shared" si="14"/>
        <v>9.7833333333333314</v>
      </c>
    </row>
    <row r="257" spans="1:13">
      <c r="A257" s="2">
        <v>40127</v>
      </c>
      <c r="B257" s="3">
        <v>0.29444444444444445</v>
      </c>
      <c r="C257" s="3">
        <v>0.7006944444444444</v>
      </c>
      <c r="D257" s="4" t="s">
        <v>601</v>
      </c>
      <c r="E257" s="4" t="s">
        <v>602</v>
      </c>
      <c r="F257" s="3">
        <v>0.49791666666666662</v>
      </c>
      <c r="G257" s="4" t="s">
        <v>603</v>
      </c>
      <c r="H257" s="4">
        <v>148.125</v>
      </c>
      <c r="I257" s="12">
        <f t="shared" si="15"/>
        <v>0.29444444444444445</v>
      </c>
      <c r="J257" s="12">
        <f t="shared" si="16"/>
        <v>0.7006944444444444</v>
      </c>
      <c r="L257" s="5">
        <v>142</v>
      </c>
      <c r="M257" s="10">
        <f t="shared" si="14"/>
        <v>9.7499999999999982</v>
      </c>
    </row>
    <row r="258" spans="1:13">
      <c r="A258" s="2">
        <v>40128</v>
      </c>
      <c r="B258" s="3">
        <v>0.29583333333333334</v>
      </c>
      <c r="C258" s="3">
        <v>0.70000000000000007</v>
      </c>
      <c r="D258" s="4" t="s">
        <v>604</v>
      </c>
      <c r="E258" s="4" t="s">
        <v>605</v>
      </c>
      <c r="F258" s="3">
        <v>0.49791666666666662</v>
      </c>
      <c r="G258" s="4" t="s">
        <v>606</v>
      </c>
      <c r="H258" s="4">
        <v>148.09200000000001</v>
      </c>
      <c r="I258" s="12">
        <f t="shared" si="15"/>
        <v>0.29583333333333334</v>
      </c>
      <c r="J258" s="12">
        <f t="shared" si="16"/>
        <v>0.70000000000000007</v>
      </c>
      <c r="L258" s="5">
        <v>143</v>
      </c>
      <c r="M258" s="10">
        <f t="shared" si="14"/>
        <v>9.7000000000000011</v>
      </c>
    </row>
    <row r="259" spans="1:13">
      <c r="A259" s="2">
        <v>40129</v>
      </c>
      <c r="B259" s="3">
        <v>0.29652777777777778</v>
      </c>
      <c r="C259" s="3">
        <v>0.69930555555555562</v>
      </c>
      <c r="D259" s="4" t="s">
        <v>607</v>
      </c>
      <c r="E259" s="4" t="s">
        <v>390</v>
      </c>
      <c r="F259" s="3">
        <v>0.49791666666666662</v>
      </c>
      <c r="G259" s="4" t="s">
        <v>608</v>
      </c>
      <c r="H259" s="4">
        <v>148.05799999999999</v>
      </c>
      <c r="I259" s="12">
        <f t="shared" si="15"/>
        <v>0.29652777777777778</v>
      </c>
      <c r="J259" s="12">
        <f t="shared" si="16"/>
        <v>0.69930555555555562</v>
      </c>
      <c r="L259" s="5">
        <v>144</v>
      </c>
      <c r="M259" s="10">
        <f t="shared" si="14"/>
        <v>9.6666666666666679</v>
      </c>
    </row>
    <row r="260" spans="1:13">
      <c r="A260" s="2">
        <v>40130</v>
      </c>
      <c r="B260" s="3">
        <v>0.29722222222222222</v>
      </c>
      <c r="C260" s="3">
        <v>0.69861111111111107</v>
      </c>
      <c r="D260" s="4" t="s">
        <v>609</v>
      </c>
      <c r="E260" s="4" t="s">
        <v>610</v>
      </c>
      <c r="F260" s="3">
        <v>0.49791666666666662</v>
      </c>
      <c r="G260" s="4" t="s">
        <v>611</v>
      </c>
      <c r="H260" s="4">
        <v>148.02500000000001</v>
      </c>
      <c r="I260" s="12">
        <f t="shared" si="15"/>
        <v>0.29722222222222222</v>
      </c>
      <c r="J260" s="12">
        <f t="shared" si="16"/>
        <v>0.69861111111111107</v>
      </c>
      <c r="L260" s="5">
        <v>145</v>
      </c>
      <c r="M260" s="10">
        <f t="shared" ref="M260:M323" si="17">(J260-I260)*24</f>
        <v>9.6333333333333329</v>
      </c>
    </row>
    <row r="261" spans="1:13">
      <c r="A261" s="2">
        <v>40131</v>
      </c>
      <c r="B261" s="3">
        <v>0.2986111111111111</v>
      </c>
      <c r="C261" s="3">
        <v>0.69791666666666663</v>
      </c>
      <c r="D261" s="4" t="s">
        <v>612</v>
      </c>
      <c r="E261" s="4" t="s">
        <v>385</v>
      </c>
      <c r="F261" s="3">
        <v>0.49791666666666662</v>
      </c>
      <c r="G261" s="4" t="s">
        <v>613</v>
      </c>
      <c r="H261" s="4">
        <v>147.99199999999999</v>
      </c>
      <c r="I261" s="12">
        <f t="shared" si="15"/>
        <v>0.2986111111111111</v>
      </c>
      <c r="J261" s="12">
        <f t="shared" si="16"/>
        <v>0.69791666666666663</v>
      </c>
      <c r="L261" s="5">
        <v>146</v>
      </c>
      <c r="M261" s="10">
        <f t="shared" si="17"/>
        <v>9.5833333333333321</v>
      </c>
    </row>
    <row r="262" spans="1:13">
      <c r="A262" s="2">
        <v>40132</v>
      </c>
      <c r="B262" s="3">
        <v>0.29930555555555555</v>
      </c>
      <c r="C262" s="3">
        <v>0.6972222222222223</v>
      </c>
      <c r="D262" s="4" t="s">
        <v>614</v>
      </c>
      <c r="E262" s="4" t="s">
        <v>100</v>
      </c>
      <c r="F262" s="3">
        <v>0.49861111111111112</v>
      </c>
      <c r="G262" s="4" t="s">
        <v>615</v>
      </c>
      <c r="H262" s="4">
        <v>147.96</v>
      </c>
      <c r="I262" s="12">
        <f t="shared" si="15"/>
        <v>0.29930555555555555</v>
      </c>
      <c r="J262" s="12">
        <f t="shared" si="16"/>
        <v>0.6972222222222223</v>
      </c>
      <c r="L262" s="5">
        <v>147</v>
      </c>
      <c r="M262" s="10">
        <f t="shared" si="17"/>
        <v>9.5500000000000025</v>
      </c>
    </row>
    <row r="263" spans="1:13">
      <c r="A263" s="2">
        <v>40133</v>
      </c>
      <c r="B263" s="3">
        <v>0.3</v>
      </c>
      <c r="C263" s="3">
        <v>0.69652777777777775</v>
      </c>
      <c r="D263" s="4" t="s">
        <v>616</v>
      </c>
      <c r="E263" s="4" t="s">
        <v>97</v>
      </c>
      <c r="F263" s="3">
        <v>0.49861111111111112</v>
      </c>
      <c r="G263" s="4" t="s">
        <v>617</v>
      </c>
      <c r="H263" s="4">
        <v>147.92699999999999</v>
      </c>
      <c r="I263" s="12">
        <f t="shared" si="15"/>
        <v>0.3</v>
      </c>
      <c r="J263" s="12">
        <f t="shared" si="16"/>
        <v>0.69652777777777775</v>
      </c>
      <c r="L263" s="5">
        <v>148</v>
      </c>
      <c r="M263" s="10">
        <f t="shared" si="17"/>
        <v>9.5166666666666657</v>
      </c>
    </row>
    <row r="264" spans="1:13">
      <c r="A264" s="2">
        <v>40134</v>
      </c>
      <c r="B264" s="3">
        <v>0.30138888888888887</v>
      </c>
      <c r="C264" s="3">
        <v>0.6958333333333333</v>
      </c>
      <c r="D264" s="4" t="s">
        <v>618</v>
      </c>
      <c r="E264" s="4" t="s">
        <v>619</v>
      </c>
      <c r="F264" s="3">
        <v>0.49861111111111112</v>
      </c>
      <c r="G264" s="4" t="s">
        <v>620</v>
      </c>
      <c r="H264" s="4">
        <v>147.89599999999999</v>
      </c>
      <c r="I264" s="12">
        <f t="shared" si="15"/>
        <v>0.30138888888888887</v>
      </c>
      <c r="J264" s="12">
        <f t="shared" si="16"/>
        <v>0.6958333333333333</v>
      </c>
      <c r="L264" s="5">
        <v>149</v>
      </c>
      <c r="M264" s="10">
        <f t="shared" si="17"/>
        <v>9.4666666666666668</v>
      </c>
    </row>
    <row r="265" spans="1:13">
      <c r="A265" s="2">
        <v>40135</v>
      </c>
      <c r="B265" s="3">
        <v>0.30208333333333331</v>
      </c>
      <c r="C265" s="3">
        <v>0.69513888888888886</v>
      </c>
      <c r="D265" s="4" t="s">
        <v>621</v>
      </c>
      <c r="E265" s="4" t="s">
        <v>622</v>
      </c>
      <c r="F265" s="3">
        <v>0.49861111111111112</v>
      </c>
      <c r="G265" s="4" t="s">
        <v>623</v>
      </c>
      <c r="H265" s="4">
        <v>147.864</v>
      </c>
      <c r="I265" s="12">
        <f t="shared" si="15"/>
        <v>0.30208333333333331</v>
      </c>
      <c r="J265" s="12">
        <f t="shared" si="16"/>
        <v>0.69513888888888886</v>
      </c>
      <c r="L265" s="5">
        <v>150</v>
      </c>
      <c r="M265" s="10">
        <f t="shared" si="17"/>
        <v>9.4333333333333336</v>
      </c>
    </row>
    <row r="266" spans="1:13">
      <c r="A266" s="2">
        <v>40136</v>
      </c>
      <c r="B266" s="3">
        <v>0.30277777777777776</v>
      </c>
      <c r="C266" s="3">
        <v>0.69444444444444453</v>
      </c>
      <c r="D266" s="4" t="s">
        <v>624</v>
      </c>
      <c r="E266" s="4" t="s">
        <v>625</v>
      </c>
      <c r="F266" s="3">
        <v>0.49861111111111112</v>
      </c>
      <c r="G266" s="4" t="s">
        <v>626</v>
      </c>
      <c r="H266" s="4">
        <v>147.833</v>
      </c>
      <c r="I266" s="12">
        <f t="shared" si="15"/>
        <v>0.30277777777777776</v>
      </c>
      <c r="J266" s="12">
        <f t="shared" si="16"/>
        <v>0.69444444444444453</v>
      </c>
      <c r="L266" s="5">
        <v>151</v>
      </c>
      <c r="M266" s="10">
        <f t="shared" si="17"/>
        <v>9.4000000000000021</v>
      </c>
    </row>
    <row r="267" spans="1:13">
      <c r="A267" s="2">
        <v>40137</v>
      </c>
      <c r="B267" s="3">
        <v>0.30416666666666664</v>
      </c>
      <c r="C267" s="3">
        <v>0.69374999999999998</v>
      </c>
      <c r="D267" s="4" t="s">
        <v>627</v>
      </c>
      <c r="E267" s="4" t="s">
        <v>628</v>
      </c>
      <c r="F267" s="3">
        <v>0.4993055555555555</v>
      </c>
      <c r="G267" s="4" t="s">
        <v>629</v>
      </c>
      <c r="H267" s="4">
        <v>147.80199999999999</v>
      </c>
      <c r="I267" s="12">
        <f t="shared" si="15"/>
        <v>0.30416666666666664</v>
      </c>
      <c r="J267" s="12">
        <f t="shared" si="16"/>
        <v>0.69374999999999998</v>
      </c>
      <c r="L267" s="5">
        <v>152</v>
      </c>
      <c r="M267" s="10">
        <f t="shared" si="17"/>
        <v>9.35</v>
      </c>
    </row>
    <row r="268" spans="1:13">
      <c r="A268" s="2">
        <v>40138</v>
      </c>
      <c r="B268" s="3">
        <v>0.30486111111111108</v>
      </c>
      <c r="C268" s="3">
        <v>0.69374999999999998</v>
      </c>
      <c r="D268" s="4" t="s">
        <v>630</v>
      </c>
      <c r="E268" s="4" t="s">
        <v>79</v>
      </c>
      <c r="F268" s="3">
        <v>0.4993055555555555</v>
      </c>
      <c r="G268" s="4" t="s">
        <v>631</v>
      </c>
      <c r="H268" s="4">
        <v>147.77099999999999</v>
      </c>
      <c r="I268" s="12">
        <f t="shared" si="15"/>
        <v>0.30486111111111108</v>
      </c>
      <c r="J268" s="12">
        <f t="shared" si="16"/>
        <v>0.69374999999999998</v>
      </c>
      <c r="L268" s="5">
        <v>153</v>
      </c>
      <c r="M268" s="10">
        <f t="shared" si="17"/>
        <v>9.3333333333333339</v>
      </c>
    </row>
    <row r="269" spans="1:13">
      <c r="A269" s="2">
        <v>40139</v>
      </c>
      <c r="B269" s="3">
        <v>0.30555555555555552</v>
      </c>
      <c r="C269" s="3">
        <v>0.69305555555555554</v>
      </c>
      <c r="D269" s="4" t="s">
        <v>632</v>
      </c>
      <c r="E269" s="4" t="s">
        <v>76</v>
      </c>
      <c r="F269" s="3">
        <v>0.4993055555555555</v>
      </c>
      <c r="G269" s="4" t="s">
        <v>633</v>
      </c>
      <c r="H269" s="4">
        <v>147.74100000000001</v>
      </c>
      <c r="I269" s="12">
        <f t="shared" si="15"/>
        <v>0.30555555555555552</v>
      </c>
      <c r="J269" s="12">
        <f t="shared" si="16"/>
        <v>0.69305555555555554</v>
      </c>
      <c r="L269" s="5">
        <v>154</v>
      </c>
      <c r="M269" s="10">
        <f t="shared" si="17"/>
        <v>9.3000000000000007</v>
      </c>
    </row>
    <row r="270" spans="1:13">
      <c r="A270" s="2">
        <v>40140</v>
      </c>
      <c r="B270" s="3">
        <v>0.30694444444444441</v>
      </c>
      <c r="C270" s="3">
        <v>0.69236111111111109</v>
      </c>
      <c r="D270" s="4" t="s">
        <v>634</v>
      </c>
      <c r="E270" s="4" t="s">
        <v>73</v>
      </c>
      <c r="F270" s="4" t="s">
        <v>635</v>
      </c>
      <c r="G270" s="4" t="s">
        <v>636</v>
      </c>
      <c r="H270" s="4">
        <v>147.71100000000001</v>
      </c>
      <c r="I270" s="12">
        <f t="shared" si="15"/>
        <v>0.30694444444444441</v>
      </c>
      <c r="J270" s="12">
        <f t="shared" si="16"/>
        <v>0.69236111111111109</v>
      </c>
      <c r="L270" s="5">
        <v>155</v>
      </c>
      <c r="M270" s="10">
        <f t="shared" si="17"/>
        <v>9.25</v>
      </c>
    </row>
    <row r="271" spans="1:13">
      <c r="A271" s="2">
        <v>40141</v>
      </c>
      <c r="B271" s="3">
        <v>0.30763888888888891</v>
      </c>
      <c r="C271" s="3">
        <v>0.69166666666666676</v>
      </c>
      <c r="D271" s="4" t="s">
        <v>637</v>
      </c>
      <c r="E271" s="4" t="s">
        <v>70</v>
      </c>
      <c r="F271" s="4" t="s">
        <v>635</v>
      </c>
      <c r="G271" s="4" t="s">
        <v>638</v>
      </c>
      <c r="H271" s="4">
        <v>147.68199999999999</v>
      </c>
      <c r="I271" s="12">
        <f t="shared" si="15"/>
        <v>0.30763888888888891</v>
      </c>
      <c r="J271" s="12">
        <f t="shared" si="16"/>
        <v>0.69166666666666676</v>
      </c>
      <c r="L271" s="5">
        <v>156</v>
      </c>
      <c r="M271" s="10">
        <f t="shared" si="17"/>
        <v>9.2166666666666686</v>
      </c>
    </row>
    <row r="272" spans="1:13">
      <c r="A272" s="2">
        <v>40142</v>
      </c>
      <c r="B272" s="3">
        <v>0.30833333333333335</v>
      </c>
      <c r="C272" s="3">
        <v>0.69166666666666676</v>
      </c>
      <c r="D272" s="4" t="s">
        <v>639</v>
      </c>
      <c r="E272" s="4" t="s">
        <v>67</v>
      </c>
      <c r="F272" s="4" t="s">
        <v>635</v>
      </c>
      <c r="G272" s="4" t="s">
        <v>640</v>
      </c>
      <c r="H272" s="4">
        <v>147.65299999999999</v>
      </c>
      <c r="I272" s="12">
        <f t="shared" si="15"/>
        <v>0.30833333333333335</v>
      </c>
      <c r="J272" s="12">
        <f t="shared" si="16"/>
        <v>0.69166666666666676</v>
      </c>
      <c r="L272" s="5">
        <v>157</v>
      </c>
      <c r="M272" s="10">
        <f t="shared" si="17"/>
        <v>9.2000000000000028</v>
      </c>
    </row>
    <row r="273" spans="1:13">
      <c r="A273" s="2">
        <v>40143</v>
      </c>
      <c r="B273" s="3">
        <v>0.30902777777777779</v>
      </c>
      <c r="C273" s="3">
        <v>0.69097222222222221</v>
      </c>
      <c r="D273" s="4" t="s">
        <v>641</v>
      </c>
      <c r="E273" s="4" t="s">
        <v>64</v>
      </c>
      <c r="F273" s="4" t="s">
        <v>635</v>
      </c>
      <c r="G273" s="4" t="s">
        <v>642</v>
      </c>
      <c r="H273" s="4">
        <v>147.626</v>
      </c>
      <c r="I273" s="12">
        <f t="shared" si="15"/>
        <v>0.30902777777777779</v>
      </c>
      <c r="J273" s="12">
        <f t="shared" si="16"/>
        <v>0.69097222222222221</v>
      </c>
      <c r="L273" s="5">
        <v>158</v>
      </c>
      <c r="M273" s="10">
        <f t="shared" si="17"/>
        <v>9.1666666666666661</v>
      </c>
    </row>
    <row r="274" spans="1:13">
      <c r="A274" s="2">
        <v>40144</v>
      </c>
      <c r="B274" s="3">
        <v>0.31041666666666667</v>
      </c>
      <c r="C274" s="3">
        <v>0.69097222222222221</v>
      </c>
      <c r="D274" s="4" t="s">
        <v>643</v>
      </c>
      <c r="E274" s="4" t="s">
        <v>644</v>
      </c>
      <c r="F274" s="3">
        <v>0.50069444444444444</v>
      </c>
      <c r="G274" s="4" t="s">
        <v>645</v>
      </c>
      <c r="H274" s="4">
        <v>147.59800000000001</v>
      </c>
      <c r="I274" s="12">
        <f t="shared" si="15"/>
        <v>0.31041666666666667</v>
      </c>
      <c r="J274" s="12">
        <f t="shared" si="16"/>
        <v>0.69097222222222221</v>
      </c>
      <c r="L274" s="5">
        <v>159</v>
      </c>
      <c r="M274" s="10">
        <f t="shared" si="17"/>
        <v>9.1333333333333329</v>
      </c>
    </row>
    <row r="275" spans="1:13">
      <c r="A275" s="2">
        <v>40145</v>
      </c>
      <c r="B275" s="3">
        <v>0.31111111111111112</v>
      </c>
      <c r="C275" s="3">
        <v>0.69027777777777777</v>
      </c>
      <c r="D275" s="4" t="s">
        <v>646</v>
      </c>
      <c r="E275" s="4" t="s">
        <v>647</v>
      </c>
      <c r="F275" s="3">
        <v>0.50069444444444444</v>
      </c>
      <c r="G275" s="4" t="s">
        <v>648</v>
      </c>
      <c r="H275" s="4">
        <v>147.572</v>
      </c>
      <c r="I275" s="12">
        <f t="shared" si="15"/>
        <v>0.31111111111111112</v>
      </c>
      <c r="J275" s="12">
        <f t="shared" si="16"/>
        <v>0.69027777777777777</v>
      </c>
      <c r="L275" s="5">
        <v>160</v>
      </c>
      <c r="M275" s="10">
        <f t="shared" si="17"/>
        <v>9.1</v>
      </c>
    </row>
    <row r="276" spans="1:13">
      <c r="A276" s="2">
        <v>40146</v>
      </c>
      <c r="B276" s="3">
        <v>0.31180555555555556</v>
      </c>
      <c r="C276" s="3">
        <v>0.69027777777777777</v>
      </c>
      <c r="D276" s="4" t="s">
        <v>649</v>
      </c>
      <c r="E276" s="4" t="s">
        <v>650</v>
      </c>
      <c r="F276" s="3">
        <v>0.50069444444444444</v>
      </c>
      <c r="G276" s="4" t="s">
        <v>651</v>
      </c>
      <c r="H276" s="4">
        <v>147.54599999999999</v>
      </c>
      <c r="I276" s="12">
        <f t="shared" si="15"/>
        <v>0.31180555555555556</v>
      </c>
      <c r="J276" s="12">
        <f t="shared" si="16"/>
        <v>0.69027777777777777</v>
      </c>
      <c r="L276" s="5">
        <v>161</v>
      </c>
      <c r="M276" s="10">
        <f t="shared" si="17"/>
        <v>9.0833333333333321</v>
      </c>
    </row>
    <row r="277" spans="1:13">
      <c r="A277" s="2">
        <v>40147</v>
      </c>
      <c r="B277" s="3">
        <v>0.3125</v>
      </c>
      <c r="C277" s="3">
        <v>0.68958333333333333</v>
      </c>
      <c r="D277" s="4" t="s">
        <v>652</v>
      </c>
      <c r="E277" s="4" t="s">
        <v>653</v>
      </c>
      <c r="F277" s="3">
        <v>0.50138888888888888</v>
      </c>
      <c r="G277" s="4" t="s">
        <v>654</v>
      </c>
      <c r="H277" s="4">
        <v>147.52099999999999</v>
      </c>
      <c r="I277" s="12">
        <f t="shared" si="15"/>
        <v>0.3125</v>
      </c>
      <c r="J277" s="12">
        <f t="shared" si="16"/>
        <v>0.68958333333333333</v>
      </c>
      <c r="L277" s="5">
        <v>162</v>
      </c>
      <c r="M277" s="10">
        <f t="shared" si="17"/>
        <v>9.0500000000000007</v>
      </c>
    </row>
    <row r="278" spans="1:13">
      <c r="A278" s="2">
        <v>40148</v>
      </c>
      <c r="B278" s="3">
        <v>0.31319444444444444</v>
      </c>
      <c r="C278" s="3">
        <v>0.68958333333333333</v>
      </c>
      <c r="D278" s="4" t="s">
        <v>655</v>
      </c>
      <c r="E278" s="4" t="s">
        <v>656</v>
      </c>
      <c r="F278" s="3">
        <v>0.50138888888888888</v>
      </c>
      <c r="G278" s="4" t="s">
        <v>657</v>
      </c>
      <c r="H278" s="4">
        <v>147.49700000000001</v>
      </c>
      <c r="I278" s="12">
        <f t="shared" si="15"/>
        <v>0.31319444444444444</v>
      </c>
      <c r="J278" s="12">
        <f t="shared" si="16"/>
        <v>0.68958333333333333</v>
      </c>
      <c r="L278" s="5">
        <v>163</v>
      </c>
      <c r="M278" s="10">
        <f t="shared" si="17"/>
        <v>9.0333333333333332</v>
      </c>
    </row>
    <row r="279" spans="1:13">
      <c r="A279" s="2">
        <v>40149</v>
      </c>
      <c r="B279" s="3">
        <v>0.31388888888888888</v>
      </c>
      <c r="C279" s="3">
        <v>0.68888888888888899</v>
      </c>
      <c r="D279" s="4" t="s">
        <v>658</v>
      </c>
      <c r="E279" s="4" t="s">
        <v>659</v>
      </c>
      <c r="F279" s="3">
        <v>0.50208333333333333</v>
      </c>
      <c r="G279" s="4" t="s">
        <v>660</v>
      </c>
      <c r="H279" s="4">
        <v>147.47300000000001</v>
      </c>
      <c r="I279" s="12">
        <f t="shared" si="15"/>
        <v>0.31388888888888888</v>
      </c>
      <c r="J279" s="12">
        <f t="shared" si="16"/>
        <v>0.68888888888888899</v>
      </c>
      <c r="L279" s="5">
        <v>164</v>
      </c>
      <c r="M279" s="10">
        <f t="shared" si="17"/>
        <v>9.0000000000000036</v>
      </c>
    </row>
    <row r="280" spans="1:13">
      <c r="A280" s="2">
        <v>40150</v>
      </c>
      <c r="B280" s="3">
        <v>0.31527777777777777</v>
      </c>
      <c r="C280" s="3">
        <v>0.68888888888888899</v>
      </c>
      <c r="D280" s="4" t="s">
        <v>661</v>
      </c>
      <c r="E280" s="4" t="s">
        <v>662</v>
      </c>
      <c r="F280" s="3">
        <v>0.50208333333333333</v>
      </c>
      <c r="G280" s="4" t="s">
        <v>663</v>
      </c>
      <c r="H280" s="4">
        <v>147.45099999999999</v>
      </c>
      <c r="I280" s="12">
        <f t="shared" si="15"/>
        <v>0.31527777777777777</v>
      </c>
      <c r="J280" s="12">
        <f t="shared" si="16"/>
        <v>0.68888888888888899</v>
      </c>
      <c r="L280" s="5">
        <v>165</v>
      </c>
      <c r="M280" s="10">
        <f t="shared" si="17"/>
        <v>8.9666666666666686</v>
      </c>
    </row>
    <row r="281" spans="1:13">
      <c r="A281" s="2">
        <v>40151</v>
      </c>
      <c r="B281" s="3">
        <v>0.31597222222222221</v>
      </c>
      <c r="C281" s="3">
        <v>0.68888888888888899</v>
      </c>
      <c r="D281" s="4" t="s">
        <v>664</v>
      </c>
      <c r="E281" s="4" t="s">
        <v>665</v>
      </c>
      <c r="F281" s="3">
        <v>0.50208333333333333</v>
      </c>
      <c r="G281" s="4" t="s">
        <v>666</v>
      </c>
      <c r="H281" s="4">
        <v>147.429</v>
      </c>
      <c r="I281" s="12">
        <f t="shared" si="15"/>
        <v>0.31597222222222221</v>
      </c>
      <c r="J281" s="12">
        <f t="shared" si="16"/>
        <v>0.68888888888888899</v>
      </c>
      <c r="L281" s="5">
        <v>166</v>
      </c>
      <c r="M281" s="10">
        <f t="shared" si="17"/>
        <v>8.9500000000000028</v>
      </c>
    </row>
    <row r="282" spans="1:13">
      <c r="A282" s="2">
        <v>40152</v>
      </c>
      <c r="B282" s="3">
        <v>0.31666666666666665</v>
      </c>
      <c r="C282" s="3">
        <v>0.68888888888888899</v>
      </c>
      <c r="D282" s="4" t="s">
        <v>667</v>
      </c>
      <c r="E282" s="4" t="s">
        <v>668</v>
      </c>
      <c r="F282" s="3">
        <v>0.50277777777777777</v>
      </c>
      <c r="G282" s="4" t="s">
        <v>669</v>
      </c>
      <c r="H282" s="4">
        <v>147.40899999999999</v>
      </c>
      <c r="I282" s="12">
        <f t="shared" si="15"/>
        <v>0.31666666666666665</v>
      </c>
      <c r="J282" s="12">
        <f t="shared" si="16"/>
        <v>0.68888888888888899</v>
      </c>
      <c r="L282" s="5">
        <v>167</v>
      </c>
      <c r="M282" s="10">
        <f t="shared" si="17"/>
        <v>8.9333333333333371</v>
      </c>
    </row>
    <row r="283" spans="1:13">
      <c r="A283" s="2">
        <v>40153</v>
      </c>
      <c r="B283" s="3">
        <v>0.31736111111111115</v>
      </c>
      <c r="C283" s="3">
        <v>0.68888888888888899</v>
      </c>
      <c r="D283" s="4" t="s">
        <v>670</v>
      </c>
      <c r="E283" s="4" t="s">
        <v>671</v>
      </c>
      <c r="F283" s="3">
        <v>0.50277777777777777</v>
      </c>
      <c r="G283" s="4" t="s">
        <v>672</v>
      </c>
      <c r="H283" s="4">
        <v>147.38900000000001</v>
      </c>
      <c r="I283" s="12">
        <f t="shared" si="15"/>
        <v>0.31736111111111115</v>
      </c>
      <c r="J283" s="12">
        <f t="shared" si="16"/>
        <v>0.68888888888888899</v>
      </c>
      <c r="L283" s="5">
        <v>168</v>
      </c>
      <c r="M283" s="10">
        <f t="shared" si="17"/>
        <v>8.9166666666666679</v>
      </c>
    </row>
    <row r="284" spans="1:13">
      <c r="A284" s="2">
        <v>40154</v>
      </c>
      <c r="B284" s="3">
        <v>0.31805555555555554</v>
      </c>
      <c r="C284" s="3">
        <v>0.68819444444444444</v>
      </c>
      <c r="D284" s="4" t="s">
        <v>673</v>
      </c>
      <c r="E284" s="4" t="s">
        <v>674</v>
      </c>
      <c r="F284" s="3">
        <v>0.50347222222222221</v>
      </c>
      <c r="G284" s="4" t="s">
        <v>675</v>
      </c>
      <c r="H284" s="4">
        <v>147.369</v>
      </c>
      <c r="I284" s="12">
        <f t="shared" si="15"/>
        <v>0.31805555555555554</v>
      </c>
      <c r="J284" s="12">
        <f t="shared" si="16"/>
        <v>0.68819444444444444</v>
      </c>
      <c r="L284" s="5">
        <v>169</v>
      </c>
      <c r="M284" s="10">
        <f t="shared" si="17"/>
        <v>8.8833333333333329</v>
      </c>
    </row>
    <row r="285" spans="1:13">
      <c r="A285" s="2">
        <v>40155</v>
      </c>
      <c r="B285" s="3">
        <v>0.31875000000000003</v>
      </c>
      <c r="C285" s="3">
        <v>0.68819444444444444</v>
      </c>
      <c r="D285" s="4" t="s">
        <v>676</v>
      </c>
      <c r="E285" s="4" t="s">
        <v>677</v>
      </c>
      <c r="F285" s="3">
        <v>0.50347222222222221</v>
      </c>
      <c r="G285" s="4" t="s">
        <v>678</v>
      </c>
      <c r="H285" s="4">
        <v>147.351</v>
      </c>
      <c r="I285" s="12">
        <f t="shared" si="15"/>
        <v>0.31875000000000003</v>
      </c>
      <c r="J285" s="12">
        <f t="shared" si="16"/>
        <v>0.68819444444444444</v>
      </c>
      <c r="L285" s="5">
        <v>170</v>
      </c>
      <c r="M285" s="10">
        <f t="shared" si="17"/>
        <v>8.8666666666666654</v>
      </c>
    </row>
    <row r="286" spans="1:13">
      <c r="A286" s="2">
        <v>40156</v>
      </c>
      <c r="B286" s="3">
        <v>0.31944444444444448</v>
      </c>
      <c r="C286" s="3">
        <v>0.68819444444444444</v>
      </c>
      <c r="D286" s="4" t="s">
        <v>679</v>
      </c>
      <c r="E286" s="4" t="s">
        <v>680</v>
      </c>
      <c r="F286" s="3">
        <v>0.50416666666666665</v>
      </c>
      <c r="G286" s="4" t="s">
        <v>681</v>
      </c>
      <c r="H286" s="4">
        <v>147.333</v>
      </c>
      <c r="I286" s="12">
        <f t="shared" si="15"/>
        <v>0.31944444444444448</v>
      </c>
      <c r="J286" s="12">
        <f t="shared" si="16"/>
        <v>0.68819444444444444</v>
      </c>
      <c r="L286" s="5">
        <v>171</v>
      </c>
      <c r="M286" s="10">
        <f t="shared" si="17"/>
        <v>8.85</v>
      </c>
    </row>
    <row r="287" spans="1:13">
      <c r="A287" s="2">
        <v>40157</v>
      </c>
      <c r="B287" s="3">
        <v>0.32013888888888892</v>
      </c>
      <c r="C287" s="3">
        <v>0.68819444444444444</v>
      </c>
      <c r="D287" s="4" t="s">
        <v>682</v>
      </c>
      <c r="E287" s="4" t="s">
        <v>683</v>
      </c>
      <c r="F287" s="3">
        <v>0.50416666666666665</v>
      </c>
      <c r="G287" s="4" t="s">
        <v>684</v>
      </c>
      <c r="H287" s="4">
        <v>147.316</v>
      </c>
      <c r="I287" s="12">
        <f t="shared" si="15"/>
        <v>0.32013888888888892</v>
      </c>
      <c r="J287" s="12">
        <f t="shared" si="16"/>
        <v>0.68819444444444444</v>
      </c>
      <c r="L287" s="5">
        <v>172</v>
      </c>
      <c r="M287" s="10">
        <f t="shared" si="17"/>
        <v>8.8333333333333321</v>
      </c>
    </row>
    <row r="288" spans="1:13">
      <c r="A288" s="2">
        <v>40158</v>
      </c>
      <c r="B288" s="3">
        <v>0.32013888888888892</v>
      </c>
      <c r="C288" s="3">
        <v>0.68819444444444444</v>
      </c>
      <c r="D288" s="4" t="s">
        <v>685</v>
      </c>
      <c r="E288" s="4" t="s">
        <v>686</v>
      </c>
      <c r="F288" s="3">
        <v>0.50416666666666665</v>
      </c>
      <c r="G288" s="4" t="s">
        <v>687</v>
      </c>
      <c r="H288" s="4">
        <v>147.30000000000001</v>
      </c>
      <c r="I288" s="12">
        <f t="shared" si="15"/>
        <v>0.32013888888888892</v>
      </c>
      <c r="J288" s="12">
        <f t="shared" si="16"/>
        <v>0.68819444444444444</v>
      </c>
      <c r="L288" s="5">
        <v>173</v>
      </c>
      <c r="M288" s="10">
        <f t="shared" si="17"/>
        <v>8.8333333333333321</v>
      </c>
    </row>
    <row r="289" spans="1:13">
      <c r="A289" s="2">
        <v>40159</v>
      </c>
      <c r="B289" s="3">
        <v>0.32083333333333336</v>
      </c>
      <c r="C289" s="3">
        <v>0.68819444444444444</v>
      </c>
      <c r="D289" s="4" t="s">
        <v>688</v>
      </c>
      <c r="E289" s="4" t="s">
        <v>689</v>
      </c>
      <c r="F289" s="3">
        <v>0.50486111111111109</v>
      </c>
      <c r="G289" s="4" t="s">
        <v>690</v>
      </c>
      <c r="H289" s="4">
        <v>147.28399999999999</v>
      </c>
      <c r="I289" s="12">
        <f t="shared" si="15"/>
        <v>0.32083333333333336</v>
      </c>
      <c r="J289" s="12">
        <f t="shared" si="16"/>
        <v>0.68819444444444444</v>
      </c>
      <c r="L289" s="5">
        <v>174</v>
      </c>
      <c r="M289" s="10">
        <f t="shared" si="17"/>
        <v>8.8166666666666664</v>
      </c>
    </row>
    <row r="290" spans="1:13">
      <c r="A290" s="2">
        <v>40160</v>
      </c>
      <c r="B290" s="3">
        <v>0.3215277777777778</v>
      </c>
      <c r="C290" s="3">
        <v>0.68888888888888899</v>
      </c>
      <c r="D290" s="4" t="s">
        <v>691</v>
      </c>
      <c r="E290" s="4" t="s">
        <v>692</v>
      </c>
      <c r="F290" s="3">
        <v>0.50486111111111109</v>
      </c>
      <c r="G290" s="4" t="s">
        <v>693</v>
      </c>
      <c r="H290" s="4">
        <v>147.26900000000001</v>
      </c>
      <c r="I290" s="12">
        <f t="shared" si="15"/>
        <v>0.3215277777777778</v>
      </c>
      <c r="J290" s="12">
        <f t="shared" si="16"/>
        <v>0.68888888888888899</v>
      </c>
      <c r="L290" s="5">
        <v>175</v>
      </c>
      <c r="M290" s="10">
        <f t="shared" si="17"/>
        <v>8.8166666666666682</v>
      </c>
    </row>
    <row r="291" spans="1:13">
      <c r="A291" s="2">
        <v>40161</v>
      </c>
      <c r="B291" s="3">
        <v>0.32222222222222224</v>
      </c>
      <c r="C291" s="3">
        <v>0.68888888888888899</v>
      </c>
      <c r="D291" s="4" t="s">
        <v>694</v>
      </c>
      <c r="E291" s="4" t="s">
        <v>163</v>
      </c>
      <c r="F291" s="3">
        <v>0.50555555555555554</v>
      </c>
      <c r="G291" s="4" t="s">
        <v>693</v>
      </c>
      <c r="H291" s="4">
        <v>147.25399999999999</v>
      </c>
      <c r="I291" s="12">
        <f t="shared" si="15"/>
        <v>0.32222222222222224</v>
      </c>
      <c r="J291" s="12">
        <f t="shared" si="16"/>
        <v>0.68888888888888899</v>
      </c>
      <c r="L291" s="5">
        <v>176</v>
      </c>
      <c r="M291" s="10">
        <f t="shared" si="17"/>
        <v>8.8000000000000025</v>
      </c>
    </row>
    <row r="292" spans="1:13">
      <c r="A292" s="2">
        <v>40162</v>
      </c>
      <c r="B292" s="3">
        <v>0.32291666666666669</v>
      </c>
      <c r="C292" s="3">
        <v>0.68888888888888899</v>
      </c>
      <c r="D292" s="4" t="s">
        <v>695</v>
      </c>
      <c r="E292" s="4" t="s">
        <v>161</v>
      </c>
      <c r="F292" s="3">
        <v>0.50555555555555554</v>
      </c>
      <c r="G292" s="4" t="s">
        <v>696</v>
      </c>
      <c r="H292" s="4">
        <v>147.24</v>
      </c>
      <c r="I292" s="12">
        <f t="shared" si="15"/>
        <v>0.32291666666666669</v>
      </c>
      <c r="J292" s="12">
        <f t="shared" si="16"/>
        <v>0.68888888888888899</v>
      </c>
      <c r="L292" s="5">
        <v>177</v>
      </c>
      <c r="M292" s="10">
        <f t="shared" si="17"/>
        <v>8.783333333333335</v>
      </c>
    </row>
    <row r="293" spans="1:13">
      <c r="A293" s="2">
        <v>40163</v>
      </c>
      <c r="B293" s="3">
        <v>0.32291666666666669</v>
      </c>
      <c r="C293" s="3">
        <v>0.68888888888888899</v>
      </c>
      <c r="D293" s="4" t="s">
        <v>697</v>
      </c>
      <c r="E293" s="4" t="s">
        <v>159</v>
      </c>
      <c r="F293" s="3">
        <v>0.50624999999999998</v>
      </c>
      <c r="G293" s="4" t="s">
        <v>696</v>
      </c>
      <c r="H293" s="4">
        <v>147.226</v>
      </c>
      <c r="I293" s="12">
        <f t="shared" si="15"/>
        <v>0.32291666666666669</v>
      </c>
      <c r="J293" s="12">
        <f t="shared" si="16"/>
        <v>0.68888888888888899</v>
      </c>
      <c r="L293" s="5">
        <v>178</v>
      </c>
      <c r="M293" s="10">
        <f t="shared" si="17"/>
        <v>8.783333333333335</v>
      </c>
    </row>
    <row r="294" spans="1:13">
      <c r="A294" s="2">
        <v>40164</v>
      </c>
      <c r="B294" s="3">
        <v>0.32361111111111113</v>
      </c>
      <c r="C294" s="3">
        <v>0.68958333333333333</v>
      </c>
      <c r="D294" s="4" t="s">
        <v>698</v>
      </c>
      <c r="E294" s="4" t="s">
        <v>699</v>
      </c>
      <c r="F294" s="3">
        <v>0.50624999999999998</v>
      </c>
      <c r="G294" s="4" t="s">
        <v>696</v>
      </c>
      <c r="H294" s="4">
        <v>147.21299999999999</v>
      </c>
      <c r="I294" s="12">
        <f t="shared" si="15"/>
        <v>0.32361111111111113</v>
      </c>
      <c r="J294" s="12">
        <f t="shared" si="16"/>
        <v>0.68958333333333333</v>
      </c>
      <c r="L294" s="5">
        <v>179</v>
      </c>
      <c r="M294" s="10">
        <f t="shared" si="17"/>
        <v>8.7833333333333332</v>
      </c>
    </row>
    <row r="295" spans="1:13">
      <c r="A295" s="2">
        <v>40165</v>
      </c>
      <c r="B295" s="3">
        <v>0.32430555555555557</v>
      </c>
      <c r="C295" s="3">
        <v>0.68958333333333333</v>
      </c>
      <c r="D295" s="4" t="s">
        <v>700</v>
      </c>
      <c r="E295" s="4" t="s">
        <v>701</v>
      </c>
      <c r="F295" s="3">
        <v>0.50694444444444442</v>
      </c>
      <c r="G295" s="4" t="s">
        <v>702</v>
      </c>
      <c r="H295" s="4">
        <v>147.19999999999999</v>
      </c>
      <c r="I295" s="12">
        <f t="shared" si="15"/>
        <v>0.32430555555555557</v>
      </c>
      <c r="J295" s="12">
        <f t="shared" si="16"/>
        <v>0.68958333333333333</v>
      </c>
      <c r="L295" s="5">
        <v>180</v>
      </c>
      <c r="M295" s="10">
        <f t="shared" si="17"/>
        <v>8.7666666666666657</v>
      </c>
    </row>
    <row r="296" spans="1:13">
      <c r="A296" s="2">
        <v>40166</v>
      </c>
      <c r="B296" s="3">
        <v>0.32430555555555557</v>
      </c>
      <c r="C296" s="3">
        <v>0.68958333333333333</v>
      </c>
      <c r="D296" s="4" t="s">
        <v>703</v>
      </c>
      <c r="E296" s="4" t="s">
        <v>704</v>
      </c>
      <c r="F296" s="3">
        <v>0.50694444444444442</v>
      </c>
      <c r="G296" s="4" t="s">
        <v>702</v>
      </c>
      <c r="H296" s="4">
        <v>147.18799999999999</v>
      </c>
      <c r="I296" s="12">
        <f t="shared" si="15"/>
        <v>0.32430555555555557</v>
      </c>
      <c r="J296" s="12">
        <f t="shared" si="16"/>
        <v>0.68958333333333333</v>
      </c>
      <c r="L296" s="5">
        <v>181</v>
      </c>
      <c r="M296" s="10">
        <f t="shared" si="17"/>
        <v>8.7666666666666657</v>
      </c>
    </row>
    <row r="297" spans="1:13">
      <c r="A297" s="2">
        <v>40167</v>
      </c>
      <c r="B297" s="3">
        <v>0.32500000000000001</v>
      </c>
      <c r="C297" s="3">
        <v>0.69027777777777777</v>
      </c>
      <c r="D297" s="4" t="s">
        <v>705</v>
      </c>
      <c r="E297" s="4" t="s">
        <v>706</v>
      </c>
      <c r="F297" s="3">
        <v>0.50763888888888886</v>
      </c>
      <c r="G297" s="4" t="s">
        <v>702</v>
      </c>
      <c r="H297" s="4">
        <v>147.17599999999999</v>
      </c>
      <c r="I297" s="12">
        <f t="shared" si="15"/>
        <v>0.32500000000000001</v>
      </c>
      <c r="J297" s="12">
        <f t="shared" si="16"/>
        <v>0.69027777777777777</v>
      </c>
      <c r="L297" s="5">
        <v>182</v>
      </c>
      <c r="M297" s="10">
        <f t="shared" si="17"/>
        <v>8.7666666666666657</v>
      </c>
    </row>
    <row r="298" spans="1:13">
      <c r="A298" s="2">
        <v>40168</v>
      </c>
      <c r="B298" s="3">
        <v>0.32500000000000001</v>
      </c>
      <c r="C298" s="3">
        <v>0.69027777777777777</v>
      </c>
      <c r="D298" s="4" t="s">
        <v>707</v>
      </c>
      <c r="E298" s="4" t="s">
        <v>708</v>
      </c>
      <c r="F298" s="3">
        <v>0.50763888888888886</v>
      </c>
      <c r="G298" s="4" t="s">
        <v>702</v>
      </c>
      <c r="H298" s="4">
        <v>147.166</v>
      </c>
      <c r="I298" s="12">
        <f t="shared" si="15"/>
        <v>0.32500000000000001</v>
      </c>
      <c r="J298" s="12">
        <f t="shared" si="16"/>
        <v>0.69027777777777777</v>
      </c>
      <c r="L298" s="5">
        <v>183</v>
      </c>
      <c r="M298" s="10">
        <f t="shared" si="17"/>
        <v>8.7666666666666657</v>
      </c>
    </row>
    <row r="299" spans="1:13">
      <c r="A299" s="2">
        <v>40169</v>
      </c>
      <c r="B299" s="3">
        <v>0.32569444444444445</v>
      </c>
      <c r="C299" s="3">
        <v>0.69097222222222221</v>
      </c>
      <c r="D299" s="4" t="s">
        <v>705</v>
      </c>
      <c r="E299" s="4" t="s">
        <v>709</v>
      </c>
      <c r="F299" s="3">
        <v>0.5083333333333333</v>
      </c>
      <c r="G299" s="4" t="s">
        <v>702</v>
      </c>
      <c r="H299" s="4">
        <v>147.155</v>
      </c>
      <c r="I299" s="12">
        <f t="shared" si="15"/>
        <v>0.32569444444444445</v>
      </c>
      <c r="J299" s="12">
        <f t="shared" si="16"/>
        <v>0.69097222222222221</v>
      </c>
      <c r="L299" s="5">
        <v>184</v>
      </c>
      <c r="M299" s="10">
        <f t="shared" si="17"/>
        <v>8.7666666666666657</v>
      </c>
    </row>
    <row r="300" spans="1:13">
      <c r="A300" s="2">
        <v>40170</v>
      </c>
      <c r="B300" s="3">
        <v>0.32569444444444445</v>
      </c>
      <c r="C300" s="3">
        <v>0.69097222222222221</v>
      </c>
      <c r="D300" s="4" t="s">
        <v>703</v>
      </c>
      <c r="E300" s="4" t="s">
        <v>710</v>
      </c>
      <c r="F300" s="3">
        <v>0.5083333333333333</v>
      </c>
      <c r="G300" s="4" t="s">
        <v>702</v>
      </c>
      <c r="H300" s="4">
        <v>147.14599999999999</v>
      </c>
      <c r="I300" s="12">
        <f t="shared" si="15"/>
        <v>0.32569444444444445</v>
      </c>
      <c r="J300" s="12">
        <f t="shared" si="16"/>
        <v>0.69097222222222221</v>
      </c>
      <c r="L300" s="5">
        <v>185</v>
      </c>
      <c r="M300" s="10">
        <f t="shared" si="17"/>
        <v>8.7666666666666657</v>
      </c>
    </row>
    <row r="301" spans="1:13">
      <c r="A301" s="2">
        <v>40171</v>
      </c>
      <c r="B301" s="3">
        <v>0.3263888888888889</v>
      </c>
      <c r="C301" s="3">
        <v>0.69166666666666676</v>
      </c>
      <c r="D301" s="4" t="s">
        <v>700</v>
      </c>
      <c r="E301" s="4" t="s">
        <v>711</v>
      </c>
      <c r="F301" s="3">
        <v>0.50902777777777775</v>
      </c>
      <c r="G301" s="4" t="s">
        <v>702</v>
      </c>
      <c r="H301" s="4">
        <v>147.137</v>
      </c>
      <c r="I301" s="12">
        <f t="shared" si="15"/>
        <v>0.3263888888888889</v>
      </c>
      <c r="J301" s="12">
        <f t="shared" si="16"/>
        <v>0.69166666666666676</v>
      </c>
      <c r="L301" s="5">
        <v>186</v>
      </c>
      <c r="M301" s="10">
        <f t="shared" si="17"/>
        <v>8.7666666666666693</v>
      </c>
    </row>
    <row r="302" spans="1:13">
      <c r="A302" s="2">
        <v>40172</v>
      </c>
      <c r="B302" s="3">
        <v>0.3263888888888889</v>
      </c>
      <c r="C302" s="3">
        <v>0.69236111111111109</v>
      </c>
      <c r="D302" s="4" t="s">
        <v>698</v>
      </c>
      <c r="E302" s="4" t="s">
        <v>142</v>
      </c>
      <c r="F302" s="3">
        <v>0.50902777777777775</v>
      </c>
      <c r="G302" s="4" t="s">
        <v>696</v>
      </c>
      <c r="H302" s="4">
        <v>147.12899999999999</v>
      </c>
      <c r="I302" s="12">
        <f t="shared" si="15"/>
        <v>0.3263888888888889</v>
      </c>
      <c r="J302" s="12">
        <f t="shared" si="16"/>
        <v>0.69236111111111109</v>
      </c>
      <c r="L302" s="5">
        <v>187</v>
      </c>
      <c r="M302" s="10">
        <f t="shared" si="17"/>
        <v>8.7833333333333332</v>
      </c>
    </row>
    <row r="303" spans="1:13">
      <c r="A303" s="2">
        <v>40173</v>
      </c>
      <c r="B303" s="3">
        <v>0.3263888888888889</v>
      </c>
      <c r="C303" s="3">
        <v>0.69236111111111109</v>
      </c>
      <c r="D303" s="4" t="s">
        <v>712</v>
      </c>
      <c r="E303" s="4" t="s">
        <v>713</v>
      </c>
      <c r="F303" s="3">
        <v>0.50972222222222219</v>
      </c>
      <c r="G303" s="4" t="s">
        <v>696</v>
      </c>
      <c r="H303" s="4">
        <v>147.12100000000001</v>
      </c>
      <c r="I303" s="12">
        <f t="shared" si="15"/>
        <v>0.3263888888888889</v>
      </c>
      <c r="J303" s="12">
        <f t="shared" si="16"/>
        <v>0.69236111111111109</v>
      </c>
      <c r="L303" s="5">
        <v>188</v>
      </c>
      <c r="M303" s="10">
        <f t="shared" si="17"/>
        <v>8.7833333333333332</v>
      </c>
    </row>
    <row r="304" spans="1:13">
      <c r="A304" s="2">
        <v>40174</v>
      </c>
      <c r="B304" s="3">
        <v>0.32708333333333334</v>
      </c>
      <c r="C304" s="3">
        <v>0.69305555555555554</v>
      </c>
      <c r="D304" s="4" t="s">
        <v>714</v>
      </c>
      <c r="E304" s="4" t="s">
        <v>137</v>
      </c>
      <c r="F304" s="3">
        <v>0.50972222222222219</v>
      </c>
      <c r="G304" s="4" t="s">
        <v>696</v>
      </c>
      <c r="H304" s="4">
        <v>147.11500000000001</v>
      </c>
      <c r="I304" s="12">
        <f t="shared" si="15"/>
        <v>0.32708333333333334</v>
      </c>
      <c r="J304" s="12">
        <f t="shared" si="16"/>
        <v>0.69305555555555554</v>
      </c>
      <c r="L304" s="5">
        <v>189</v>
      </c>
      <c r="M304" s="10">
        <f t="shared" si="17"/>
        <v>8.7833333333333332</v>
      </c>
    </row>
    <row r="305" spans="1:13">
      <c r="A305" s="2">
        <v>40175</v>
      </c>
      <c r="B305" s="3">
        <v>0.32708333333333334</v>
      </c>
      <c r="C305" s="3">
        <v>0.69374999999999998</v>
      </c>
      <c r="D305" s="4" t="s">
        <v>715</v>
      </c>
      <c r="E305" s="4" t="s">
        <v>716</v>
      </c>
      <c r="F305" s="3">
        <v>0.51041666666666663</v>
      </c>
      <c r="G305" s="4" t="s">
        <v>693</v>
      </c>
      <c r="H305" s="4">
        <v>147.10900000000001</v>
      </c>
      <c r="I305" s="12">
        <f t="shared" si="15"/>
        <v>0.32708333333333334</v>
      </c>
      <c r="J305" s="12">
        <f t="shared" si="16"/>
        <v>0.69374999999999998</v>
      </c>
      <c r="L305" s="5">
        <v>190</v>
      </c>
      <c r="M305" s="10">
        <f t="shared" si="17"/>
        <v>8.7999999999999989</v>
      </c>
    </row>
    <row r="306" spans="1:13">
      <c r="A306" s="2">
        <v>40176</v>
      </c>
      <c r="B306" s="3">
        <v>0.32708333333333334</v>
      </c>
      <c r="C306" s="3">
        <v>0.69444444444444453</v>
      </c>
      <c r="D306" s="4" t="s">
        <v>717</v>
      </c>
      <c r="E306" s="4" t="s">
        <v>718</v>
      </c>
      <c r="F306" s="3">
        <v>0.51041666666666663</v>
      </c>
      <c r="G306" s="4" t="s">
        <v>690</v>
      </c>
      <c r="H306" s="4">
        <v>147.10499999999999</v>
      </c>
      <c r="I306" s="12">
        <f t="shared" si="15"/>
        <v>0.32708333333333334</v>
      </c>
      <c r="J306" s="12">
        <f t="shared" si="16"/>
        <v>0.69444444444444453</v>
      </c>
      <c r="L306" s="5">
        <v>191</v>
      </c>
      <c r="M306" s="10">
        <f t="shared" si="17"/>
        <v>8.8166666666666682</v>
      </c>
    </row>
    <row r="307" spans="1:13">
      <c r="A307" s="2">
        <v>40177</v>
      </c>
      <c r="B307" s="3">
        <v>0.32708333333333334</v>
      </c>
      <c r="C307" s="3">
        <v>0.69444444444444453</v>
      </c>
      <c r="D307" s="4" t="s">
        <v>719</v>
      </c>
      <c r="E307" s="4" t="s">
        <v>720</v>
      </c>
      <c r="F307" s="3">
        <v>0.51111111111111118</v>
      </c>
      <c r="G307" s="4" t="s">
        <v>690</v>
      </c>
      <c r="H307" s="4">
        <v>147.101</v>
      </c>
      <c r="I307" s="12">
        <f t="shared" si="15"/>
        <v>0.32708333333333334</v>
      </c>
      <c r="J307" s="12">
        <f t="shared" si="16"/>
        <v>0.69444444444444453</v>
      </c>
      <c r="L307" s="5">
        <v>192</v>
      </c>
      <c r="M307" s="10">
        <f t="shared" si="17"/>
        <v>8.8166666666666682</v>
      </c>
    </row>
    <row r="308" spans="1:13">
      <c r="A308" s="2">
        <v>40178</v>
      </c>
      <c r="B308" s="3">
        <v>0.32708333333333334</v>
      </c>
      <c r="C308" s="3">
        <v>0.69513888888888886</v>
      </c>
      <c r="D308" s="4" t="s">
        <v>721</v>
      </c>
      <c r="E308" s="4" t="s">
        <v>722</v>
      </c>
      <c r="F308" s="3">
        <v>0.51111111111111118</v>
      </c>
      <c r="G308" s="4" t="s">
        <v>687</v>
      </c>
      <c r="H308" s="4">
        <v>147.09800000000001</v>
      </c>
      <c r="I308" s="12">
        <f t="shared" si="15"/>
        <v>0.32708333333333334</v>
      </c>
      <c r="J308" s="12">
        <f t="shared" si="16"/>
        <v>0.69513888888888886</v>
      </c>
      <c r="L308" s="5">
        <v>193</v>
      </c>
      <c r="M308" s="10">
        <f t="shared" si="17"/>
        <v>8.8333333333333321</v>
      </c>
    </row>
    <row r="309" spans="1:13">
      <c r="A309" s="2">
        <v>40179</v>
      </c>
      <c r="B309" s="3">
        <v>0.32708333333333334</v>
      </c>
      <c r="C309" s="3">
        <v>0.6958333333333333</v>
      </c>
      <c r="D309" s="4" t="s">
        <v>723</v>
      </c>
      <c r="E309" s="4" t="s">
        <v>724</v>
      </c>
      <c r="F309" s="3">
        <v>0.51180555555555551</v>
      </c>
      <c r="G309" s="4" t="s">
        <v>684</v>
      </c>
      <c r="H309" s="4">
        <v>147.09700000000001</v>
      </c>
      <c r="I309" s="12">
        <f t="shared" ref="I309:I367" si="18">B309</f>
        <v>0.32708333333333334</v>
      </c>
      <c r="J309" s="12">
        <f t="shared" ref="J309:J367" si="19">C309</f>
        <v>0.6958333333333333</v>
      </c>
      <c r="L309" s="5">
        <v>194</v>
      </c>
      <c r="M309" s="10">
        <f t="shared" si="17"/>
        <v>8.85</v>
      </c>
    </row>
    <row r="310" spans="1:13">
      <c r="A310" s="2">
        <v>40180</v>
      </c>
      <c r="B310" s="3">
        <v>0.32708333333333334</v>
      </c>
      <c r="C310" s="3">
        <v>0.69652777777777775</v>
      </c>
      <c r="D310" s="4" t="s">
        <v>725</v>
      </c>
      <c r="E310" s="4" t="s">
        <v>726</v>
      </c>
      <c r="F310" s="3">
        <v>0.51180555555555551</v>
      </c>
      <c r="G310" s="4" t="s">
        <v>681</v>
      </c>
      <c r="H310" s="4">
        <v>147.096</v>
      </c>
      <c r="I310" s="12">
        <f t="shared" si="18"/>
        <v>0.32708333333333334</v>
      </c>
      <c r="J310" s="12">
        <f t="shared" si="19"/>
        <v>0.69652777777777775</v>
      </c>
      <c r="L310" s="5">
        <v>195</v>
      </c>
      <c r="M310" s="10">
        <f t="shared" si="17"/>
        <v>8.8666666666666654</v>
      </c>
    </row>
    <row r="311" spans="1:13">
      <c r="A311" s="2">
        <v>40181</v>
      </c>
      <c r="B311" s="3">
        <v>0.32708333333333334</v>
      </c>
      <c r="C311" s="3">
        <v>0.6972222222222223</v>
      </c>
      <c r="D311" s="4" t="s">
        <v>727</v>
      </c>
      <c r="E311" s="4" t="s">
        <v>728</v>
      </c>
      <c r="F311" s="3">
        <v>0.51250000000000007</v>
      </c>
      <c r="G311" s="4" t="s">
        <v>678</v>
      </c>
      <c r="H311" s="4">
        <v>147.096</v>
      </c>
      <c r="I311" s="12">
        <f t="shared" si="18"/>
        <v>0.32708333333333334</v>
      </c>
      <c r="J311" s="12">
        <f t="shared" si="19"/>
        <v>0.6972222222222223</v>
      </c>
      <c r="L311" s="5">
        <v>196</v>
      </c>
      <c r="M311" s="10">
        <f t="shared" si="17"/>
        <v>8.8833333333333346</v>
      </c>
    </row>
    <row r="312" spans="1:13">
      <c r="A312" s="2">
        <v>40182</v>
      </c>
      <c r="B312" s="3">
        <v>0.32708333333333334</v>
      </c>
      <c r="C312" s="3">
        <v>0.69791666666666663</v>
      </c>
      <c r="D312" s="4" t="s">
        <v>729</v>
      </c>
      <c r="E312" s="4" t="s">
        <v>730</v>
      </c>
      <c r="F312" s="3">
        <v>0.51250000000000007</v>
      </c>
      <c r="G312" s="4" t="s">
        <v>675</v>
      </c>
      <c r="H312" s="4">
        <v>147.09700000000001</v>
      </c>
      <c r="I312" s="12">
        <f t="shared" si="18"/>
        <v>0.32708333333333334</v>
      </c>
      <c r="J312" s="12">
        <f t="shared" si="19"/>
        <v>0.69791666666666663</v>
      </c>
      <c r="L312" s="5">
        <v>197</v>
      </c>
      <c r="M312" s="10">
        <f t="shared" si="17"/>
        <v>8.8999999999999986</v>
      </c>
    </row>
    <row r="313" spans="1:13">
      <c r="A313" s="2">
        <v>40183</v>
      </c>
      <c r="B313" s="3">
        <v>0.32708333333333334</v>
      </c>
      <c r="C313" s="3">
        <v>0.69861111111111107</v>
      </c>
      <c r="D313" s="4" t="s">
        <v>731</v>
      </c>
      <c r="E313" s="4" t="s">
        <v>115</v>
      </c>
      <c r="F313" s="3">
        <v>0.51250000000000007</v>
      </c>
      <c r="G313" s="4" t="s">
        <v>672</v>
      </c>
      <c r="H313" s="4">
        <v>147.09899999999999</v>
      </c>
      <c r="I313" s="12">
        <f t="shared" si="18"/>
        <v>0.32708333333333334</v>
      </c>
      <c r="J313" s="12">
        <f t="shared" si="19"/>
        <v>0.69861111111111107</v>
      </c>
      <c r="L313" s="5">
        <v>198</v>
      </c>
      <c r="M313" s="10">
        <f t="shared" si="17"/>
        <v>8.9166666666666661</v>
      </c>
    </row>
    <row r="314" spans="1:13">
      <c r="A314" s="2">
        <v>40184</v>
      </c>
      <c r="B314" s="3">
        <v>0.32708333333333334</v>
      </c>
      <c r="C314" s="3">
        <v>0.69930555555555562</v>
      </c>
      <c r="D314" s="4" t="s">
        <v>732</v>
      </c>
      <c r="E314" s="4" t="s">
        <v>113</v>
      </c>
      <c r="F314" s="3">
        <v>0.5131944444444444</v>
      </c>
      <c r="G314" s="4" t="s">
        <v>669</v>
      </c>
      <c r="H314" s="4">
        <v>147.102</v>
      </c>
      <c r="I314" s="12">
        <f t="shared" si="18"/>
        <v>0.32708333333333334</v>
      </c>
      <c r="J314" s="12">
        <f t="shared" si="19"/>
        <v>0.69930555555555562</v>
      </c>
      <c r="L314" s="5">
        <v>199</v>
      </c>
      <c r="M314" s="10">
        <f t="shared" si="17"/>
        <v>8.9333333333333353</v>
      </c>
    </row>
    <row r="315" spans="1:13">
      <c r="A315" s="2">
        <v>40185</v>
      </c>
      <c r="B315" s="3">
        <v>0.32708333333333334</v>
      </c>
      <c r="C315" s="3">
        <v>0.70000000000000007</v>
      </c>
      <c r="D315" s="4" t="s">
        <v>733</v>
      </c>
      <c r="E315" s="4" t="s">
        <v>111</v>
      </c>
      <c r="F315" s="3">
        <v>0.5131944444444444</v>
      </c>
      <c r="G315" s="4" t="s">
        <v>666</v>
      </c>
      <c r="H315" s="4">
        <v>147.10599999999999</v>
      </c>
      <c r="I315" s="12">
        <f t="shared" si="18"/>
        <v>0.32708333333333334</v>
      </c>
      <c r="J315" s="12">
        <f t="shared" si="19"/>
        <v>0.70000000000000007</v>
      </c>
      <c r="L315" s="5">
        <v>200</v>
      </c>
      <c r="M315" s="10">
        <f t="shared" si="17"/>
        <v>8.9500000000000011</v>
      </c>
    </row>
    <row r="316" spans="1:13">
      <c r="A316" s="2">
        <v>40186</v>
      </c>
      <c r="B316" s="3">
        <v>0.32708333333333334</v>
      </c>
      <c r="C316" s="3">
        <v>0.7006944444444444</v>
      </c>
      <c r="D316" s="4" t="s">
        <v>734</v>
      </c>
      <c r="E316" s="4" t="s">
        <v>109</v>
      </c>
      <c r="F316" s="3">
        <v>0.51388888888888895</v>
      </c>
      <c r="G316" s="4" t="s">
        <v>735</v>
      </c>
      <c r="H316" s="4">
        <v>147.11000000000001</v>
      </c>
      <c r="I316" s="12">
        <f t="shared" si="18"/>
        <v>0.32708333333333334</v>
      </c>
      <c r="J316" s="12">
        <f t="shared" si="19"/>
        <v>0.7006944444444444</v>
      </c>
      <c r="L316" s="5">
        <v>201</v>
      </c>
      <c r="M316" s="10">
        <f t="shared" si="17"/>
        <v>8.966666666666665</v>
      </c>
    </row>
    <row r="317" spans="1:13">
      <c r="A317" s="2">
        <v>40187</v>
      </c>
      <c r="B317" s="3">
        <v>0.3263888888888889</v>
      </c>
      <c r="C317" s="3">
        <v>0.70138888888888884</v>
      </c>
      <c r="D317" s="4" t="s">
        <v>736</v>
      </c>
      <c r="E317" s="4" t="s">
        <v>107</v>
      </c>
      <c r="F317" s="3">
        <v>0.51388888888888895</v>
      </c>
      <c r="G317" s="4" t="s">
        <v>660</v>
      </c>
      <c r="H317" s="4">
        <v>147.11500000000001</v>
      </c>
      <c r="I317" s="12">
        <f t="shared" si="18"/>
        <v>0.3263888888888889</v>
      </c>
      <c r="J317" s="12">
        <f t="shared" si="19"/>
        <v>0.70138888888888884</v>
      </c>
      <c r="L317" s="5">
        <v>202</v>
      </c>
      <c r="M317" s="10">
        <f t="shared" si="17"/>
        <v>8.9999999999999982</v>
      </c>
    </row>
    <row r="318" spans="1:13">
      <c r="A318" s="2">
        <v>40188</v>
      </c>
      <c r="B318" s="3">
        <v>0.3263888888888889</v>
      </c>
      <c r="C318" s="3">
        <v>0.70277777777777783</v>
      </c>
      <c r="D318" s="4" t="s">
        <v>737</v>
      </c>
      <c r="E318" s="4" t="s">
        <v>738</v>
      </c>
      <c r="F318" s="3">
        <v>0.51458333333333328</v>
      </c>
      <c r="G318" s="4" t="s">
        <v>657</v>
      </c>
      <c r="H318" s="4">
        <v>147.12100000000001</v>
      </c>
      <c r="I318" s="12">
        <f t="shared" si="18"/>
        <v>0.3263888888888889</v>
      </c>
      <c r="J318" s="12">
        <f t="shared" si="19"/>
        <v>0.70277777777777783</v>
      </c>
      <c r="L318" s="5">
        <v>203</v>
      </c>
      <c r="M318" s="10">
        <f t="shared" si="17"/>
        <v>9.033333333333335</v>
      </c>
    </row>
    <row r="319" spans="1:13">
      <c r="A319" s="2">
        <v>40189</v>
      </c>
      <c r="B319" s="3">
        <v>0.3263888888888889</v>
      </c>
      <c r="C319" s="3">
        <v>0.70347222222222217</v>
      </c>
      <c r="D319" s="4" t="s">
        <v>739</v>
      </c>
      <c r="E319" s="4" t="s">
        <v>740</v>
      </c>
      <c r="F319" s="3">
        <v>0.51458333333333328</v>
      </c>
      <c r="G319" s="4" t="s">
        <v>654</v>
      </c>
      <c r="H319" s="4">
        <v>147.12799999999999</v>
      </c>
      <c r="I319" s="12">
        <f t="shared" si="18"/>
        <v>0.3263888888888889</v>
      </c>
      <c r="J319" s="12">
        <f t="shared" si="19"/>
        <v>0.70347222222222217</v>
      </c>
      <c r="L319" s="5">
        <v>204</v>
      </c>
      <c r="M319" s="10">
        <f t="shared" si="17"/>
        <v>9.0499999999999989</v>
      </c>
    </row>
    <row r="320" spans="1:13">
      <c r="A320" s="2">
        <v>40190</v>
      </c>
      <c r="B320" s="3">
        <v>0.32569444444444445</v>
      </c>
      <c r="C320" s="3">
        <v>0.70416666666666661</v>
      </c>
      <c r="D320" s="4" t="s">
        <v>741</v>
      </c>
      <c r="E320" s="4" t="s">
        <v>742</v>
      </c>
      <c r="F320" s="3">
        <v>0.51458333333333328</v>
      </c>
      <c r="G320" s="4" t="s">
        <v>743</v>
      </c>
      <c r="H320" s="4">
        <v>147.13499999999999</v>
      </c>
      <c r="I320" s="12">
        <f t="shared" si="18"/>
        <v>0.32569444444444445</v>
      </c>
      <c r="J320" s="12">
        <f t="shared" si="19"/>
        <v>0.70416666666666661</v>
      </c>
      <c r="L320" s="5">
        <v>205</v>
      </c>
      <c r="M320" s="10">
        <f t="shared" si="17"/>
        <v>9.0833333333333321</v>
      </c>
    </row>
    <row r="321" spans="1:13">
      <c r="A321" s="2">
        <v>40191</v>
      </c>
      <c r="B321" s="3">
        <v>0.32569444444444445</v>
      </c>
      <c r="C321" s="3">
        <v>0.70486111111111116</v>
      </c>
      <c r="D321" s="4" t="s">
        <v>744</v>
      </c>
      <c r="E321" s="4" t="s">
        <v>745</v>
      </c>
      <c r="F321" s="3">
        <v>0.51527777777777783</v>
      </c>
      <c r="G321" s="4" t="s">
        <v>648</v>
      </c>
      <c r="H321" s="4">
        <v>147.142</v>
      </c>
      <c r="I321" s="12">
        <f t="shared" si="18"/>
        <v>0.32569444444444445</v>
      </c>
      <c r="J321" s="12">
        <f t="shared" si="19"/>
        <v>0.70486111111111116</v>
      </c>
      <c r="L321" s="5">
        <v>206</v>
      </c>
      <c r="M321" s="10">
        <f t="shared" si="17"/>
        <v>9.1000000000000014</v>
      </c>
    </row>
    <row r="322" spans="1:13">
      <c r="A322" s="2">
        <v>40192</v>
      </c>
      <c r="B322" s="3">
        <v>0.32500000000000001</v>
      </c>
      <c r="C322" s="3">
        <v>0.7055555555555556</v>
      </c>
      <c r="D322" s="4" t="s">
        <v>746</v>
      </c>
      <c r="E322" s="4" t="s">
        <v>747</v>
      </c>
      <c r="F322" s="3">
        <v>0.51527777777777783</v>
      </c>
      <c r="G322" s="4" t="s">
        <v>645</v>
      </c>
      <c r="H322" s="4">
        <v>147.15100000000001</v>
      </c>
      <c r="I322" s="12">
        <f t="shared" si="18"/>
        <v>0.32500000000000001</v>
      </c>
      <c r="J322" s="12">
        <f t="shared" si="19"/>
        <v>0.7055555555555556</v>
      </c>
      <c r="L322" s="5">
        <v>207</v>
      </c>
      <c r="M322" s="10">
        <f t="shared" si="17"/>
        <v>9.1333333333333346</v>
      </c>
    </row>
    <row r="323" spans="1:13">
      <c r="A323" s="2">
        <v>40193</v>
      </c>
      <c r="B323" s="3">
        <v>0.32500000000000001</v>
      </c>
      <c r="C323" s="3">
        <v>0.70694444444444438</v>
      </c>
      <c r="D323" s="4" t="s">
        <v>748</v>
      </c>
      <c r="E323" s="4" t="s">
        <v>749</v>
      </c>
      <c r="F323" s="3">
        <v>0.51527777777777783</v>
      </c>
      <c r="G323" s="4" t="s">
        <v>642</v>
      </c>
      <c r="H323" s="4">
        <v>147.15899999999999</v>
      </c>
      <c r="I323" s="12">
        <f t="shared" si="18"/>
        <v>0.32500000000000001</v>
      </c>
      <c r="J323" s="12">
        <f t="shared" si="19"/>
        <v>0.70694444444444438</v>
      </c>
      <c r="L323" s="5">
        <v>208</v>
      </c>
      <c r="M323" s="10">
        <f t="shared" si="17"/>
        <v>9.1666666666666643</v>
      </c>
    </row>
    <row r="324" spans="1:13">
      <c r="A324" s="2">
        <v>40194</v>
      </c>
      <c r="B324" s="3">
        <v>0.32430555555555557</v>
      </c>
      <c r="C324" s="3">
        <v>0.70763888888888893</v>
      </c>
      <c r="D324" s="4" t="s">
        <v>750</v>
      </c>
      <c r="E324" s="4" t="s">
        <v>224</v>
      </c>
      <c r="F324" s="3">
        <v>0.51597222222222217</v>
      </c>
      <c r="G324" s="4" t="s">
        <v>640</v>
      </c>
      <c r="H324" s="4">
        <v>147.16900000000001</v>
      </c>
      <c r="I324" s="12">
        <f t="shared" si="18"/>
        <v>0.32430555555555557</v>
      </c>
      <c r="J324" s="12">
        <f t="shared" si="19"/>
        <v>0.70763888888888893</v>
      </c>
      <c r="L324" s="5">
        <v>209</v>
      </c>
      <c r="M324" s="10">
        <f t="shared" ref="M324:M367" si="20">(J324-I324)*24</f>
        <v>9.2000000000000011</v>
      </c>
    </row>
    <row r="325" spans="1:13">
      <c r="A325" s="2">
        <v>40195</v>
      </c>
      <c r="B325" s="3">
        <v>0.32361111111111113</v>
      </c>
      <c r="C325" s="3">
        <v>0.70833333333333337</v>
      </c>
      <c r="D325" s="4" t="s">
        <v>751</v>
      </c>
      <c r="E325" s="4" t="s">
        <v>222</v>
      </c>
      <c r="F325" s="3">
        <v>0.51597222222222217</v>
      </c>
      <c r="G325" s="4" t="s">
        <v>638</v>
      </c>
      <c r="H325" s="4">
        <v>147.179</v>
      </c>
      <c r="I325" s="12">
        <f t="shared" si="18"/>
        <v>0.32361111111111113</v>
      </c>
      <c r="J325" s="12">
        <f t="shared" si="19"/>
        <v>0.70833333333333337</v>
      </c>
      <c r="L325" s="5">
        <v>210</v>
      </c>
      <c r="M325" s="10">
        <f t="shared" si="20"/>
        <v>9.2333333333333343</v>
      </c>
    </row>
    <row r="326" spans="1:13">
      <c r="A326" s="2">
        <v>40196</v>
      </c>
      <c r="B326" s="3">
        <v>0.32361111111111113</v>
      </c>
      <c r="C326" s="3">
        <v>0.70972222222222225</v>
      </c>
      <c r="D326" s="4" t="s">
        <v>752</v>
      </c>
      <c r="E326" s="4" t="s">
        <v>220</v>
      </c>
      <c r="F326" s="3">
        <v>0.51597222222222217</v>
      </c>
      <c r="G326" s="4" t="s">
        <v>636</v>
      </c>
      <c r="H326" s="4">
        <v>147.18899999999999</v>
      </c>
      <c r="I326" s="12">
        <f t="shared" si="18"/>
        <v>0.32361111111111113</v>
      </c>
      <c r="J326" s="12">
        <f t="shared" si="19"/>
        <v>0.70972222222222225</v>
      </c>
      <c r="L326" s="5">
        <v>211</v>
      </c>
      <c r="M326" s="10">
        <f t="shared" si="20"/>
        <v>9.2666666666666675</v>
      </c>
    </row>
    <row r="327" spans="1:13">
      <c r="A327" s="2">
        <v>40197</v>
      </c>
      <c r="B327" s="3">
        <v>0.32291666666666669</v>
      </c>
      <c r="C327" s="3">
        <v>0.7104166666666667</v>
      </c>
      <c r="D327" s="4" t="s">
        <v>753</v>
      </c>
      <c r="E327" s="4" t="s">
        <v>754</v>
      </c>
      <c r="F327" s="3">
        <v>0.51666666666666672</v>
      </c>
      <c r="G327" s="4" t="s">
        <v>633</v>
      </c>
      <c r="H327" s="4">
        <v>147.19999999999999</v>
      </c>
      <c r="I327" s="12">
        <f t="shared" si="18"/>
        <v>0.32291666666666669</v>
      </c>
      <c r="J327" s="12">
        <f t="shared" si="19"/>
        <v>0.7104166666666667</v>
      </c>
      <c r="L327" s="5">
        <v>212</v>
      </c>
      <c r="M327" s="10">
        <f t="shared" si="20"/>
        <v>9.3000000000000007</v>
      </c>
    </row>
    <row r="328" spans="1:13">
      <c r="A328" s="2">
        <v>40198</v>
      </c>
      <c r="B328" s="3">
        <v>0.32222222222222224</v>
      </c>
      <c r="C328" s="3">
        <v>0.71111111111111114</v>
      </c>
      <c r="D328" s="4" t="s">
        <v>755</v>
      </c>
      <c r="E328" s="4" t="s">
        <v>756</v>
      </c>
      <c r="F328" s="3">
        <v>0.51666666666666672</v>
      </c>
      <c r="G328" s="4" t="s">
        <v>631</v>
      </c>
      <c r="H328" s="4">
        <v>147.21199999999999</v>
      </c>
      <c r="I328" s="12">
        <f t="shared" si="18"/>
        <v>0.32222222222222224</v>
      </c>
      <c r="J328" s="12">
        <f t="shared" si="19"/>
        <v>0.71111111111111114</v>
      </c>
      <c r="L328" s="5">
        <v>213</v>
      </c>
      <c r="M328" s="10">
        <f t="shared" si="20"/>
        <v>9.3333333333333339</v>
      </c>
    </row>
    <row r="329" spans="1:13">
      <c r="A329" s="2">
        <v>40199</v>
      </c>
      <c r="B329" s="3">
        <v>0.32222222222222224</v>
      </c>
      <c r="C329" s="3">
        <v>0.71250000000000002</v>
      </c>
      <c r="D329" s="4" t="s">
        <v>757</v>
      </c>
      <c r="E329" s="4" t="s">
        <v>758</v>
      </c>
      <c r="F329" s="3">
        <v>0.51666666666666672</v>
      </c>
      <c r="G329" s="4" t="s">
        <v>629</v>
      </c>
      <c r="H329" s="4">
        <v>147.22399999999999</v>
      </c>
      <c r="I329" s="12">
        <f t="shared" si="18"/>
        <v>0.32222222222222224</v>
      </c>
      <c r="J329" s="12">
        <f t="shared" si="19"/>
        <v>0.71250000000000002</v>
      </c>
      <c r="L329" s="5">
        <v>214</v>
      </c>
      <c r="M329" s="10">
        <f t="shared" si="20"/>
        <v>9.3666666666666671</v>
      </c>
    </row>
    <row r="330" spans="1:13">
      <c r="A330" s="2">
        <v>40200</v>
      </c>
      <c r="B330" s="3">
        <v>0.3215277777777778</v>
      </c>
      <c r="C330" s="3">
        <v>0.71319444444444446</v>
      </c>
      <c r="D330" s="4" t="s">
        <v>759</v>
      </c>
      <c r="E330" s="4" t="s">
        <v>760</v>
      </c>
      <c r="F330" s="3">
        <v>0.51736111111111105</v>
      </c>
      <c r="G330" s="4" t="s">
        <v>761</v>
      </c>
      <c r="H330" s="4">
        <v>147.23699999999999</v>
      </c>
      <c r="I330" s="12">
        <f t="shared" si="18"/>
        <v>0.3215277777777778</v>
      </c>
      <c r="J330" s="12">
        <f t="shared" si="19"/>
        <v>0.71319444444444446</v>
      </c>
      <c r="L330" s="5">
        <v>215</v>
      </c>
      <c r="M330" s="10">
        <f t="shared" si="20"/>
        <v>9.4</v>
      </c>
    </row>
    <row r="331" spans="1:13">
      <c r="A331" s="2">
        <v>40201</v>
      </c>
      <c r="B331" s="3">
        <v>0.32083333333333336</v>
      </c>
      <c r="C331" s="3">
        <v>0.71388888888888891</v>
      </c>
      <c r="D331" s="4" t="s">
        <v>762</v>
      </c>
      <c r="E331" s="4" t="s">
        <v>763</v>
      </c>
      <c r="F331" s="3">
        <v>0.51736111111111105</v>
      </c>
      <c r="G331" s="4" t="s">
        <v>623</v>
      </c>
      <c r="H331" s="4">
        <v>147.25</v>
      </c>
      <c r="I331" s="12">
        <f t="shared" si="18"/>
        <v>0.32083333333333336</v>
      </c>
      <c r="J331" s="12">
        <f t="shared" si="19"/>
        <v>0.71388888888888891</v>
      </c>
      <c r="L331" s="5">
        <v>216</v>
      </c>
      <c r="M331" s="10">
        <f t="shared" si="20"/>
        <v>9.4333333333333336</v>
      </c>
    </row>
    <row r="332" spans="1:13">
      <c r="A332" s="2">
        <v>40202</v>
      </c>
      <c r="B332" s="3">
        <v>0.32013888888888892</v>
      </c>
      <c r="C332" s="3">
        <v>0.71527777777777779</v>
      </c>
      <c r="D332" s="4" t="s">
        <v>764</v>
      </c>
      <c r="E332" s="4" t="s">
        <v>765</v>
      </c>
      <c r="F332" s="3">
        <v>0.51736111111111105</v>
      </c>
      <c r="G332" s="4" t="s">
        <v>620</v>
      </c>
      <c r="H332" s="4">
        <v>147.26499999999999</v>
      </c>
      <c r="I332" s="12">
        <f t="shared" si="18"/>
        <v>0.32013888888888892</v>
      </c>
      <c r="J332" s="12">
        <f t="shared" si="19"/>
        <v>0.71527777777777779</v>
      </c>
      <c r="L332" s="5">
        <v>217</v>
      </c>
      <c r="M332" s="10">
        <f t="shared" si="20"/>
        <v>9.4833333333333325</v>
      </c>
    </row>
    <row r="333" spans="1:13">
      <c r="A333" s="2">
        <v>40203</v>
      </c>
      <c r="B333" s="3">
        <v>0.31944444444444448</v>
      </c>
      <c r="C333" s="3">
        <v>0.71597222222222223</v>
      </c>
      <c r="D333" s="4" t="s">
        <v>766</v>
      </c>
      <c r="E333" s="4" t="s">
        <v>767</v>
      </c>
      <c r="F333" s="3">
        <v>0.51736111111111105</v>
      </c>
      <c r="G333" s="4" t="s">
        <v>768</v>
      </c>
      <c r="H333" s="4">
        <v>147.28</v>
      </c>
      <c r="I333" s="12">
        <f t="shared" si="18"/>
        <v>0.31944444444444448</v>
      </c>
      <c r="J333" s="12">
        <f t="shared" si="19"/>
        <v>0.71597222222222223</v>
      </c>
      <c r="L333" s="5">
        <v>218</v>
      </c>
      <c r="M333" s="10">
        <f t="shared" si="20"/>
        <v>9.5166666666666657</v>
      </c>
    </row>
    <row r="334" spans="1:13">
      <c r="A334" s="2">
        <v>40204</v>
      </c>
      <c r="B334" s="3">
        <v>0.31875000000000003</v>
      </c>
      <c r="C334" s="3">
        <v>0.71666666666666667</v>
      </c>
      <c r="D334" s="4" t="s">
        <v>769</v>
      </c>
      <c r="E334" s="4" t="s">
        <v>201</v>
      </c>
      <c r="F334" s="3">
        <v>0.5180555555555556</v>
      </c>
      <c r="G334" s="4" t="s">
        <v>615</v>
      </c>
      <c r="H334" s="4">
        <v>147.29599999999999</v>
      </c>
      <c r="I334" s="12">
        <f t="shared" si="18"/>
        <v>0.31875000000000003</v>
      </c>
      <c r="J334" s="12">
        <f t="shared" si="19"/>
        <v>0.71666666666666667</v>
      </c>
      <c r="L334" s="5">
        <v>219</v>
      </c>
      <c r="M334" s="10">
        <f t="shared" si="20"/>
        <v>9.5499999999999989</v>
      </c>
    </row>
    <row r="335" spans="1:13">
      <c r="A335" s="2">
        <v>40205</v>
      </c>
      <c r="B335" s="3">
        <v>0.31805555555555554</v>
      </c>
      <c r="C335" s="3">
        <v>0.71805555555555556</v>
      </c>
      <c r="D335" s="4" t="s">
        <v>770</v>
      </c>
      <c r="E335" s="4" t="s">
        <v>199</v>
      </c>
      <c r="F335" s="3">
        <v>0.5180555555555556</v>
      </c>
      <c r="G335" s="4" t="s">
        <v>771</v>
      </c>
      <c r="H335" s="4">
        <v>147.31299999999999</v>
      </c>
      <c r="I335" s="12">
        <f t="shared" si="18"/>
        <v>0.31805555555555554</v>
      </c>
      <c r="J335" s="12">
        <f t="shared" si="19"/>
        <v>0.71805555555555556</v>
      </c>
      <c r="L335" s="5">
        <v>220</v>
      </c>
      <c r="M335" s="10">
        <f t="shared" si="20"/>
        <v>9.6000000000000014</v>
      </c>
    </row>
    <row r="336" spans="1:13">
      <c r="A336" s="2">
        <v>40206</v>
      </c>
      <c r="B336" s="3">
        <v>0.31736111111111115</v>
      </c>
      <c r="C336" s="3">
        <v>0.71875</v>
      </c>
      <c r="D336" s="4" t="s">
        <v>772</v>
      </c>
      <c r="E336" s="4" t="s">
        <v>197</v>
      </c>
      <c r="F336" s="3">
        <v>0.5180555555555556</v>
      </c>
      <c r="G336" s="4" t="s">
        <v>773</v>
      </c>
      <c r="H336" s="4">
        <v>147.33099999999999</v>
      </c>
      <c r="I336" s="12">
        <f t="shared" si="18"/>
        <v>0.31736111111111115</v>
      </c>
      <c r="J336" s="12">
        <f t="shared" si="19"/>
        <v>0.71875</v>
      </c>
      <c r="L336" s="5">
        <v>221</v>
      </c>
      <c r="M336" s="10">
        <f t="shared" si="20"/>
        <v>9.6333333333333329</v>
      </c>
    </row>
    <row r="337" spans="1:13">
      <c r="A337" s="2">
        <v>40207</v>
      </c>
      <c r="B337" s="3">
        <v>0.31666666666666665</v>
      </c>
      <c r="C337" s="3">
        <v>0.72013888888888899</v>
      </c>
      <c r="D337" s="4" t="s">
        <v>774</v>
      </c>
      <c r="E337" s="4" t="s">
        <v>775</v>
      </c>
      <c r="F337" s="3">
        <v>0.5180555555555556</v>
      </c>
      <c r="G337" s="4" t="s">
        <v>608</v>
      </c>
      <c r="H337" s="4">
        <v>147.34899999999999</v>
      </c>
      <c r="I337" s="12">
        <f t="shared" si="18"/>
        <v>0.31666666666666665</v>
      </c>
      <c r="J337" s="12">
        <f t="shared" si="19"/>
        <v>0.72013888888888899</v>
      </c>
      <c r="L337" s="5">
        <v>222</v>
      </c>
      <c r="M337" s="10">
        <f t="shared" si="20"/>
        <v>9.6833333333333371</v>
      </c>
    </row>
    <row r="338" spans="1:13">
      <c r="A338" s="2">
        <v>40208</v>
      </c>
      <c r="B338" s="3">
        <v>0.31597222222222221</v>
      </c>
      <c r="C338" s="3">
        <v>0.72083333333333333</v>
      </c>
      <c r="D338" s="4" t="s">
        <v>776</v>
      </c>
      <c r="E338" s="4" t="s">
        <v>777</v>
      </c>
      <c r="F338" s="3">
        <v>0.5180555555555556</v>
      </c>
      <c r="G338" s="4" t="s">
        <v>778</v>
      </c>
      <c r="H338" s="4">
        <v>147.369</v>
      </c>
      <c r="I338" s="12">
        <f t="shared" si="18"/>
        <v>0.31597222222222221</v>
      </c>
      <c r="J338" s="12">
        <f t="shared" si="19"/>
        <v>0.72083333333333333</v>
      </c>
      <c r="L338" s="5">
        <v>223</v>
      </c>
      <c r="M338" s="10">
        <f t="shared" si="20"/>
        <v>9.7166666666666668</v>
      </c>
    </row>
    <row r="339" spans="1:13">
      <c r="A339" s="2">
        <v>40209</v>
      </c>
      <c r="B339" s="3">
        <v>0.31527777777777777</v>
      </c>
      <c r="C339" s="3">
        <v>0.72222222222222221</v>
      </c>
      <c r="D339" s="4" t="s">
        <v>779</v>
      </c>
      <c r="E339" s="4" t="s">
        <v>780</v>
      </c>
      <c r="F339" s="3">
        <v>0.5180555555555556</v>
      </c>
      <c r="G339" s="4" t="s">
        <v>781</v>
      </c>
      <c r="H339" s="4">
        <v>147.38900000000001</v>
      </c>
      <c r="I339" s="12">
        <f t="shared" si="18"/>
        <v>0.31527777777777777</v>
      </c>
      <c r="J339" s="12">
        <f t="shared" si="19"/>
        <v>0.72222222222222221</v>
      </c>
      <c r="L339" s="5">
        <v>224</v>
      </c>
      <c r="M339" s="10">
        <f t="shared" si="20"/>
        <v>9.7666666666666657</v>
      </c>
    </row>
    <row r="340" spans="1:13">
      <c r="A340" s="2">
        <v>40210</v>
      </c>
      <c r="B340" s="3">
        <v>0.31458333333333333</v>
      </c>
      <c r="C340" s="3">
        <v>0.72291666666666676</v>
      </c>
      <c r="D340" s="4" t="s">
        <v>782</v>
      </c>
      <c r="E340" s="4" t="s">
        <v>783</v>
      </c>
      <c r="F340" s="3">
        <v>0.51874999999999993</v>
      </c>
      <c r="G340" s="4" t="s">
        <v>784</v>
      </c>
      <c r="H340" s="4">
        <v>147.411</v>
      </c>
      <c r="I340" s="12">
        <f t="shared" si="18"/>
        <v>0.31458333333333333</v>
      </c>
      <c r="J340" s="12">
        <f t="shared" si="19"/>
        <v>0.72291666666666676</v>
      </c>
      <c r="L340" s="5">
        <v>225</v>
      </c>
      <c r="M340" s="10">
        <f t="shared" si="20"/>
        <v>9.8000000000000025</v>
      </c>
    </row>
    <row r="341" spans="1:13">
      <c r="A341" s="2">
        <v>40211</v>
      </c>
      <c r="B341" s="3">
        <v>0.31388888888888888</v>
      </c>
      <c r="C341" s="3">
        <v>0.72361111111111109</v>
      </c>
      <c r="D341" s="4" t="s">
        <v>785</v>
      </c>
      <c r="E341" s="4" t="s">
        <v>786</v>
      </c>
      <c r="F341" s="3">
        <v>0.51874999999999993</v>
      </c>
      <c r="G341" s="4" t="s">
        <v>597</v>
      </c>
      <c r="H341" s="4">
        <v>147.43299999999999</v>
      </c>
      <c r="I341" s="12">
        <f t="shared" si="18"/>
        <v>0.31388888888888888</v>
      </c>
      <c r="J341" s="12">
        <f t="shared" si="19"/>
        <v>0.72361111111111109</v>
      </c>
      <c r="L341" s="5">
        <v>226</v>
      </c>
      <c r="M341" s="10">
        <f t="shared" si="20"/>
        <v>9.8333333333333321</v>
      </c>
    </row>
    <row r="342" spans="1:13">
      <c r="A342" s="2">
        <v>40212</v>
      </c>
      <c r="B342" s="3">
        <v>0.3125</v>
      </c>
      <c r="C342" s="3">
        <v>0.72499999999999998</v>
      </c>
      <c r="D342" s="4" t="s">
        <v>787</v>
      </c>
      <c r="E342" s="4" t="s">
        <v>176</v>
      </c>
      <c r="F342" s="3">
        <v>0.51874999999999993</v>
      </c>
      <c r="G342" s="4" t="s">
        <v>595</v>
      </c>
      <c r="H342" s="4">
        <v>147.45599999999999</v>
      </c>
      <c r="I342" s="12">
        <f t="shared" si="18"/>
        <v>0.3125</v>
      </c>
      <c r="J342" s="12">
        <f t="shared" si="19"/>
        <v>0.72499999999999998</v>
      </c>
      <c r="L342" s="5">
        <v>227</v>
      </c>
      <c r="M342" s="10">
        <f t="shared" si="20"/>
        <v>9.8999999999999986</v>
      </c>
    </row>
    <row r="343" spans="1:13">
      <c r="A343" s="2">
        <v>40213</v>
      </c>
      <c r="B343" s="3">
        <v>0.31180555555555556</v>
      </c>
      <c r="C343" s="3">
        <v>0.72569444444444453</v>
      </c>
      <c r="D343" s="4" t="s">
        <v>788</v>
      </c>
      <c r="E343" s="4" t="s">
        <v>173</v>
      </c>
      <c r="F343" s="3">
        <v>0.51874999999999993</v>
      </c>
      <c r="G343" s="4" t="s">
        <v>593</v>
      </c>
      <c r="H343" s="4">
        <v>147.47900000000001</v>
      </c>
      <c r="I343" s="12">
        <f t="shared" si="18"/>
        <v>0.31180555555555556</v>
      </c>
      <c r="J343" s="12">
        <f t="shared" si="19"/>
        <v>0.72569444444444453</v>
      </c>
      <c r="L343" s="5">
        <v>228</v>
      </c>
      <c r="M343" s="10">
        <f t="shared" si="20"/>
        <v>9.9333333333333353</v>
      </c>
    </row>
    <row r="344" spans="1:13">
      <c r="A344" s="2">
        <v>40214</v>
      </c>
      <c r="B344" s="3">
        <v>0.31111111111111112</v>
      </c>
      <c r="C344" s="3">
        <v>0.7270833333333333</v>
      </c>
      <c r="D344" s="4" t="s">
        <v>789</v>
      </c>
      <c r="E344" s="4" t="s">
        <v>170</v>
      </c>
      <c r="F344" s="3">
        <v>0.51874999999999993</v>
      </c>
      <c r="G344" s="4" t="s">
        <v>790</v>
      </c>
      <c r="H344" s="4">
        <v>147.50399999999999</v>
      </c>
      <c r="I344" s="12">
        <f t="shared" si="18"/>
        <v>0.31111111111111112</v>
      </c>
      <c r="J344" s="12">
        <f t="shared" si="19"/>
        <v>0.7270833333333333</v>
      </c>
      <c r="L344" s="5">
        <v>229</v>
      </c>
      <c r="M344" s="10">
        <f t="shared" si="20"/>
        <v>9.9833333333333325</v>
      </c>
    </row>
    <row r="345" spans="1:13">
      <c r="A345" s="2">
        <v>40215</v>
      </c>
      <c r="B345" s="3">
        <v>0.31041666666666667</v>
      </c>
      <c r="C345" s="3">
        <v>0.72777777777777775</v>
      </c>
      <c r="D345" s="4" t="s">
        <v>791</v>
      </c>
      <c r="E345" s="4" t="s">
        <v>167</v>
      </c>
      <c r="F345" s="3">
        <v>0.51874999999999993</v>
      </c>
      <c r="G345" s="4" t="s">
        <v>589</v>
      </c>
      <c r="H345" s="4">
        <v>147.529</v>
      </c>
      <c r="I345" s="12">
        <f t="shared" si="18"/>
        <v>0.31041666666666667</v>
      </c>
      <c r="J345" s="12">
        <f t="shared" si="19"/>
        <v>0.72777777777777775</v>
      </c>
      <c r="L345" s="5">
        <v>230</v>
      </c>
      <c r="M345" s="10">
        <f t="shared" si="20"/>
        <v>10.016666666666666</v>
      </c>
    </row>
    <row r="346" spans="1:13">
      <c r="A346" s="2">
        <v>40216</v>
      </c>
      <c r="B346" s="3">
        <v>0.30902777777777779</v>
      </c>
      <c r="C346" s="3">
        <v>0.72916666666666663</v>
      </c>
      <c r="D346" s="4" t="s">
        <v>792</v>
      </c>
      <c r="E346" s="4" t="s">
        <v>318</v>
      </c>
      <c r="F346" s="3">
        <v>0.51874999999999993</v>
      </c>
      <c r="G346" s="4" t="s">
        <v>793</v>
      </c>
      <c r="H346" s="4">
        <v>147.554</v>
      </c>
      <c r="I346" s="12">
        <f t="shared" si="18"/>
        <v>0.30902777777777779</v>
      </c>
      <c r="J346" s="12">
        <f t="shared" si="19"/>
        <v>0.72916666666666663</v>
      </c>
      <c r="L346" s="5">
        <v>231</v>
      </c>
      <c r="M346" s="10">
        <f t="shared" si="20"/>
        <v>10.083333333333332</v>
      </c>
    </row>
    <row r="347" spans="1:13">
      <c r="A347" s="2">
        <v>40217</v>
      </c>
      <c r="B347" s="3">
        <v>0.30833333333333335</v>
      </c>
      <c r="C347" s="3">
        <v>0.72986111111111107</v>
      </c>
      <c r="D347" s="4" t="s">
        <v>794</v>
      </c>
      <c r="E347" s="4" t="s">
        <v>315</v>
      </c>
      <c r="F347" s="3">
        <v>0.51874999999999993</v>
      </c>
      <c r="G347" s="4" t="s">
        <v>795</v>
      </c>
      <c r="H347" s="4">
        <v>147.58099999999999</v>
      </c>
      <c r="I347" s="12">
        <f t="shared" si="18"/>
        <v>0.30833333333333335</v>
      </c>
      <c r="J347" s="12">
        <f t="shared" si="19"/>
        <v>0.72986111111111107</v>
      </c>
      <c r="L347" s="5">
        <v>232</v>
      </c>
      <c r="M347" s="10">
        <f t="shared" si="20"/>
        <v>10.116666666666665</v>
      </c>
    </row>
    <row r="348" spans="1:13">
      <c r="A348" s="2">
        <v>40218</v>
      </c>
      <c r="B348" s="3">
        <v>0.30763888888888891</v>
      </c>
      <c r="C348" s="3">
        <v>0.73055555555555562</v>
      </c>
      <c r="D348" s="4" t="s">
        <v>796</v>
      </c>
      <c r="E348" s="4" t="s">
        <v>797</v>
      </c>
      <c r="F348" s="3">
        <v>0.51874999999999993</v>
      </c>
      <c r="G348" s="4" t="s">
        <v>798</v>
      </c>
      <c r="H348" s="4">
        <v>147.607</v>
      </c>
      <c r="I348" s="12">
        <f t="shared" si="18"/>
        <v>0.30763888888888891</v>
      </c>
      <c r="J348" s="12">
        <f t="shared" si="19"/>
        <v>0.73055555555555562</v>
      </c>
      <c r="L348" s="5">
        <v>233</v>
      </c>
      <c r="M348" s="10">
        <f t="shared" si="20"/>
        <v>10.150000000000002</v>
      </c>
    </row>
    <row r="349" spans="1:13">
      <c r="A349" s="2">
        <v>40219</v>
      </c>
      <c r="B349" s="3">
        <v>0.30624999999999997</v>
      </c>
      <c r="C349" s="3">
        <v>0.7319444444444444</v>
      </c>
      <c r="D349" s="4" t="s">
        <v>799</v>
      </c>
      <c r="E349" s="4" t="s">
        <v>309</v>
      </c>
      <c r="F349" s="3">
        <v>0.51874999999999993</v>
      </c>
      <c r="G349" s="4" t="s">
        <v>800</v>
      </c>
      <c r="H349" s="4">
        <v>147.63499999999999</v>
      </c>
      <c r="I349" s="12">
        <f t="shared" si="18"/>
        <v>0.30624999999999997</v>
      </c>
      <c r="J349" s="12">
        <f t="shared" si="19"/>
        <v>0.7319444444444444</v>
      </c>
      <c r="L349" s="5">
        <v>234</v>
      </c>
      <c r="M349" s="10">
        <f t="shared" si="20"/>
        <v>10.216666666666667</v>
      </c>
    </row>
    <row r="350" spans="1:13">
      <c r="A350" s="2">
        <v>40220</v>
      </c>
      <c r="B350" s="3">
        <v>0.30555555555555552</v>
      </c>
      <c r="C350" s="3">
        <v>0.73263888888888884</v>
      </c>
      <c r="D350" s="4" t="s">
        <v>801</v>
      </c>
      <c r="E350" s="4" t="s">
        <v>303</v>
      </c>
      <c r="F350" s="3">
        <v>0.51874999999999993</v>
      </c>
      <c r="G350" s="4" t="s">
        <v>802</v>
      </c>
      <c r="H350" s="4">
        <v>147.66200000000001</v>
      </c>
      <c r="I350" s="12">
        <f t="shared" si="18"/>
        <v>0.30555555555555552</v>
      </c>
      <c r="J350" s="12">
        <f t="shared" si="19"/>
        <v>0.73263888888888884</v>
      </c>
      <c r="L350" s="5">
        <v>235</v>
      </c>
      <c r="M350" s="10">
        <f t="shared" si="20"/>
        <v>10.25</v>
      </c>
    </row>
    <row r="351" spans="1:13">
      <c r="A351" s="2">
        <v>40221</v>
      </c>
      <c r="B351" s="3">
        <v>0.30416666666666664</v>
      </c>
      <c r="C351" s="3">
        <v>0.73402777777777783</v>
      </c>
      <c r="D351" s="4" t="s">
        <v>803</v>
      </c>
      <c r="E351" s="4" t="s">
        <v>300</v>
      </c>
      <c r="F351" s="3">
        <v>0.51874999999999993</v>
      </c>
      <c r="G351" s="4" t="s">
        <v>804</v>
      </c>
      <c r="H351" s="4">
        <v>147.69</v>
      </c>
      <c r="I351" s="12">
        <f t="shared" si="18"/>
        <v>0.30416666666666664</v>
      </c>
      <c r="J351" s="12">
        <f t="shared" si="19"/>
        <v>0.73402777777777783</v>
      </c>
      <c r="L351" s="5">
        <v>236</v>
      </c>
      <c r="M351" s="10">
        <f t="shared" si="20"/>
        <v>10.316666666666668</v>
      </c>
    </row>
    <row r="352" spans="1:13">
      <c r="A352" s="2">
        <v>40222</v>
      </c>
      <c r="B352" s="3">
        <v>0.3034722222222222</v>
      </c>
      <c r="C352" s="3">
        <v>0.73472222222222217</v>
      </c>
      <c r="D352" s="4" t="s">
        <v>805</v>
      </c>
      <c r="E352" s="4" t="s">
        <v>297</v>
      </c>
      <c r="F352" s="3">
        <v>0.51874999999999993</v>
      </c>
      <c r="G352" s="4" t="s">
        <v>806</v>
      </c>
      <c r="H352" s="4">
        <v>147.71899999999999</v>
      </c>
      <c r="I352" s="12">
        <f t="shared" si="18"/>
        <v>0.3034722222222222</v>
      </c>
      <c r="J352" s="12">
        <f t="shared" si="19"/>
        <v>0.73472222222222217</v>
      </c>
      <c r="L352" s="5">
        <v>237</v>
      </c>
      <c r="M352" s="10">
        <f t="shared" si="20"/>
        <v>10.35</v>
      </c>
    </row>
    <row r="353" spans="1:13">
      <c r="A353" s="2">
        <v>40223</v>
      </c>
      <c r="B353" s="3">
        <v>0.30208333333333331</v>
      </c>
      <c r="C353" s="3">
        <v>0.73611111111111116</v>
      </c>
      <c r="D353" s="4" t="s">
        <v>807</v>
      </c>
      <c r="E353" s="4" t="s">
        <v>294</v>
      </c>
      <c r="F353" s="3">
        <v>0.51874999999999993</v>
      </c>
      <c r="G353" s="4" t="s">
        <v>808</v>
      </c>
      <c r="H353" s="4">
        <v>147.74799999999999</v>
      </c>
      <c r="I353" s="12">
        <f t="shared" si="18"/>
        <v>0.30208333333333331</v>
      </c>
      <c r="J353" s="12">
        <f t="shared" si="19"/>
        <v>0.73611111111111116</v>
      </c>
      <c r="L353" s="5">
        <v>238</v>
      </c>
      <c r="M353" s="10">
        <f t="shared" si="20"/>
        <v>10.416666666666668</v>
      </c>
    </row>
    <row r="354" spans="1:13">
      <c r="A354" s="2">
        <v>40224</v>
      </c>
      <c r="B354" s="3">
        <v>0.30138888888888887</v>
      </c>
      <c r="C354" s="3">
        <v>0.7368055555555556</v>
      </c>
      <c r="D354" s="4" t="s">
        <v>809</v>
      </c>
      <c r="E354" s="4" t="s">
        <v>291</v>
      </c>
      <c r="F354" s="3">
        <v>0.51874999999999993</v>
      </c>
      <c r="G354" s="4" t="s">
        <v>810</v>
      </c>
      <c r="H354" s="4">
        <v>147.77699999999999</v>
      </c>
      <c r="I354" s="12">
        <f t="shared" si="18"/>
        <v>0.30138888888888887</v>
      </c>
      <c r="J354" s="12">
        <f t="shared" si="19"/>
        <v>0.7368055555555556</v>
      </c>
      <c r="L354" s="5">
        <v>239</v>
      </c>
      <c r="M354" s="10">
        <f t="shared" si="20"/>
        <v>10.450000000000001</v>
      </c>
    </row>
    <row r="355" spans="1:13">
      <c r="A355" s="2">
        <v>40225</v>
      </c>
      <c r="B355" s="3">
        <v>0.3</v>
      </c>
      <c r="C355" s="3">
        <v>0.73749999999999993</v>
      </c>
      <c r="D355" s="4" t="s">
        <v>811</v>
      </c>
      <c r="E355" s="4" t="s">
        <v>288</v>
      </c>
      <c r="F355" s="3">
        <v>0.51874999999999993</v>
      </c>
      <c r="G355" s="4" t="s">
        <v>812</v>
      </c>
      <c r="H355" s="4">
        <v>147.80600000000001</v>
      </c>
      <c r="I355" s="12">
        <f t="shared" si="18"/>
        <v>0.3</v>
      </c>
      <c r="J355" s="12">
        <f t="shared" si="19"/>
        <v>0.73749999999999993</v>
      </c>
      <c r="L355" s="5">
        <v>240</v>
      </c>
      <c r="M355" s="10">
        <f t="shared" si="20"/>
        <v>10.499999999999998</v>
      </c>
    </row>
    <row r="356" spans="1:13">
      <c r="A356" s="2">
        <v>40226</v>
      </c>
      <c r="B356" s="3">
        <v>0.29930555555555555</v>
      </c>
      <c r="C356" s="3">
        <v>0.73888888888888893</v>
      </c>
      <c r="D356" s="4" t="s">
        <v>813</v>
      </c>
      <c r="E356" s="4" t="s">
        <v>285</v>
      </c>
      <c r="F356" s="3">
        <v>0.51874999999999993</v>
      </c>
      <c r="G356" s="4" t="s">
        <v>814</v>
      </c>
      <c r="H356" s="4">
        <v>147.83600000000001</v>
      </c>
      <c r="I356" s="12">
        <f t="shared" si="18"/>
        <v>0.29930555555555555</v>
      </c>
      <c r="J356" s="12">
        <f t="shared" si="19"/>
        <v>0.73888888888888893</v>
      </c>
      <c r="L356" s="5">
        <v>241</v>
      </c>
      <c r="M356" s="10">
        <f t="shared" si="20"/>
        <v>10.55</v>
      </c>
    </row>
    <row r="357" spans="1:13">
      <c r="A357" s="2">
        <v>40227</v>
      </c>
      <c r="B357" s="3">
        <v>0.29791666666666666</v>
      </c>
      <c r="C357" s="3">
        <v>0.73958333333333337</v>
      </c>
      <c r="D357" s="4" t="s">
        <v>815</v>
      </c>
      <c r="E357" s="4" t="s">
        <v>282</v>
      </c>
      <c r="F357" s="3">
        <v>0.51874999999999993</v>
      </c>
      <c r="G357" s="4" t="s">
        <v>816</v>
      </c>
      <c r="H357" s="4">
        <v>147.86600000000001</v>
      </c>
      <c r="I357" s="12">
        <f t="shared" si="18"/>
        <v>0.29791666666666666</v>
      </c>
      <c r="J357" s="12">
        <f t="shared" si="19"/>
        <v>0.73958333333333337</v>
      </c>
      <c r="L357" s="5">
        <v>242</v>
      </c>
      <c r="M357" s="10">
        <f t="shared" si="20"/>
        <v>10.600000000000001</v>
      </c>
    </row>
    <row r="358" spans="1:13">
      <c r="A358" s="2">
        <v>40228</v>
      </c>
      <c r="B358" s="3">
        <v>0.29722222222222222</v>
      </c>
      <c r="C358" s="3">
        <v>0.74097222222222225</v>
      </c>
      <c r="D358" s="4" t="s">
        <v>817</v>
      </c>
      <c r="E358" s="4" t="s">
        <v>277</v>
      </c>
      <c r="F358" s="3">
        <v>0.51874999999999993</v>
      </c>
      <c r="G358" s="4" t="s">
        <v>818</v>
      </c>
      <c r="H358" s="4">
        <v>147.89699999999999</v>
      </c>
      <c r="I358" s="12">
        <f t="shared" si="18"/>
        <v>0.29722222222222222</v>
      </c>
      <c r="J358" s="12">
        <f t="shared" si="19"/>
        <v>0.74097222222222225</v>
      </c>
      <c r="L358" s="5">
        <v>243</v>
      </c>
      <c r="M358" s="10">
        <f t="shared" si="20"/>
        <v>10.65</v>
      </c>
    </row>
    <row r="359" spans="1:13">
      <c r="A359" s="2">
        <v>40229</v>
      </c>
      <c r="B359" s="3">
        <v>0.29583333333333334</v>
      </c>
      <c r="C359" s="3">
        <v>0.7416666666666667</v>
      </c>
      <c r="D359" s="4" t="s">
        <v>819</v>
      </c>
      <c r="E359" s="4" t="s">
        <v>274</v>
      </c>
      <c r="F359" s="3">
        <v>0.51874999999999993</v>
      </c>
      <c r="G359" s="4" t="s">
        <v>820</v>
      </c>
      <c r="H359" s="4">
        <v>147.928</v>
      </c>
      <c r="I359" s="12">
        <f t="shared" si="18"/>
        <v>0.29583333333333334</v>
      </c>
      <c r="J359" s="12">
        <f t="shared" si="19"/>
        <v>0.7416666666666667</v>
      </c>
      <c r="L359" s="5">
        <v>244</v>
      </c>
      <c r="M359" s="10">
        <f t="shared" si="20"/>
        <v>10.700000000000001</v>
      </c>
    </row>
    <row r="360" spans="1:13">
      <c r="A360" s="2">
        <v>40230</v>
      </c>
      <c r="B360" s="3">
        <v>0.29444444444444445</v>
      </c>
      <c r="C360" s="3">
        <v>0.74236111111111114</v>
      </c>
      <c r="D360" s="4" t="s">
        <v>821</v>
      </c>
      <c r="E360" s="4" t="s">
        <v>269</v>
      </c>
      <c r="F360" s="3">
        <v>0.51874999999999993</v>
      </c>
      <c r="G360" s="4" t="s">
        <v>822</v>
      </c>
      <c r="H360" s="4">
        <v>147.96</v>
      </c>
      <c r="I360" s="12">
        <f t="shared" si="18"/>
        <v>0.29444444444444445</v>
      </c>
      <c r="J360" s="12">
        <f t="shared" si="19"/>
        <v>0.74236111111111114</v>
      </c>
      <c r="L360" s="5">
        <v>245</v>
      </c>
      <c r="M360" s="10">
        <f t="shared" si="20"/>
        <v>10.75</v>
      </c>
    </row>
    <row r="361" spans="1:13">
      <c r="A361" s="2">
        <v>40231</v>
      </c>
      <c r="B361" s="3">
        <v>0.29375000000000001</v>
      </c>
      <c r="C361" s="3">
        <v>0.74375000000000002</v>
      </c>
      <c r="D361" s="4" t="s">
        <v>823</v>
      </c>
      <c r="E361" s="4" t="s">
        <v>269</v>
      </c>
      <c r="F361" s="3">
        <v>0.5180555555555556</v>
      </c>
      <c r="G361" s="4" t="s">
        <v>824</v>
      </c>
      <c r="H361" s="4">
        <v>147.99199999999999</v>
      </c>
      <c r="I361" s="12">
        <f t="shared" si="18"/>
        <v>0.29375000000000001</v>
      </c>
      <c r="J361" s="12">
        <f t="shared" si="19"/>
        <v>0.74375000000000002</v>
      </c>
      <c r="L361" s="5">
        <v>246</v>
      </c>
      <c r="M361" s="10">
        <f t="shared" si="20"/>
        <v>10.8</v>
      </c>
    </row>
    <row r="362" spans="1:13">
      <c r="A362" s="2">
        <v>40232</v>
      </c>
      <c r="B362" s="3">
        <v>0.29236111111111113</v>
      </c>
      <c r="C362" s="3">
        <v>0.74444444444444446</v>
      </c>
      <c r="D362" s="4" t="s">
        <v>825</v>
      </c>
      <c r="E362" s="4" t="s">
        <v>266</v>
      </c>
      <c r="F362" s="3">
        <v>0.5180555555555556</v>
      </c>
      <c r="G362" s="4" t="s">
        <v>826</v>
      </c>
      <c r="H362" s="4">
        <v>148.024</v>
      </c>
      <c r="I362" s="12">
        <f t="shared" si="18"/>
        <v>0.29236111111111113</v>
      </c>
      <c r="J362" s="12">
        <f t="shared" si="19"/>
        <v>0.74444444444444446</v>
      </c>
      <c r="L362" s="5">
        <v>247</v>
      </c>
      <c r="M362" s="10">
        <f t="shared" si="20"/>
        <v>10.85</v>
      </c>
    </row>
    <row r="363" spans="1:13">
      <c r="A363" s="2">
        <v>40233</v>
      </c>
      <c r="B363" s="3">
        <v>0.29097222222222224</v>
      </c>
      <c r="C363" s="3">
        <v>0.74583333333333324</v>
      </c>
      <c r="D363" s="4" t="s">
        <v>827</v>
      </c>
      <c r="E363" s="4" t="s">
        <v>261</v>
      </c>
      <c r="F363" s="3">
        <v>0.5180555555555556</v>
      </c>
      <c r="G363" s="4" t="s">
        <v>828</v>
      </c>
      <c r="H363" s="4">
        <v>148.05699999999999</v>
      </c>
      <c r="I363" s="12">
        <f t="shared" si="18"/>
        <v>0.29097222222222224</v>
      </c>
      <c r="J363" s="12">
        <f t="shared" si="19"/>
        <v>0.74583333333333324</v>
      </c>
      <c r="L363" s="5">
        <v>248</v>
      </c>
      <c r="M363" s="10">
        <f t="shared" si="20"/>
        <v>10.916666666666664</v>
      </c>
    </row>
    <row r="364" spans="1:13">
      <c r="A364" s="2">
        <v>40234</v>
      </c>
      <c r="B364" s="3">
        <v>0.2902777777777778</v>
      </c>
      <c r="C364" s="3">
        <v>0.74652777777777779</v>
      </c>
      <c r="D364" s="4" t="s">
        <v>829</v>
      </c>
      <c r="E364" s="4" t="s">
        <v>256</v>
      </c>
      <c r="F364" s="3">
        <v>0.5180555555555556</v>
      </c>
      <c r="G364" s="4" t="s">
        <v>830</v>
      </c>
      <c r="H364" s="4">
        <v>148.09100000000001</v>
      </c>
      <c r="I364" s="12">
        <f t="shared" si="18"/>
        <v>0.2902777777777778</v>
      </c>
      <c r="J364" s="12">
        <f t="shared" si="19"/>
        <v>0.74652777777777779</v>
      </c>
      <c r="L364" s="5">
        <v>249</v>
      </c>
      <c r="M364" s="10">
        <f t="shared" si="20"/>
        <v>10.95</v>
      </c>
    </row>
    <row r="365" spans="1:13">
      <c r="A365" s="2">
        <v>40235</v>
      </c>
      <c r="B365" s="3">
        <v>0.28888888888888892</v>
      </c>
      <c r="C365" s="3">
        <v>0.74722222222222223</v>
      </c>
      <c r="D365" s="4" t="s">
        <v>831</v>
      </c>
      <c r="E365" s="4" t="s">
        <v>256</v>
      </c>
      <c r="F365" s="3">
        <v>0.5180555555555556</v>
      </c>
      <c r="G365" s="4" t="s">
        <v>832</v>
      </c>
      <c r="H365" s="4">
        <v>148.126</v>
      </c>
      <c r="I365" s="12">
        <f t="shared" si="18"/>
        <v>0.28888888888888892</v>
      </c>
      <c r="J365" s="12">
        <f t="shared" si="19"/>
        <v>0.74722222222222223</v>
      </c>
      <c r="L365" s="5">
        <v>250</v>
      </c>
      <c r="M365" s="10">
        <f t="shared" si="20"/>
        <v>11</v>
      </c>
    </row>
    <row r="366" spans="1:13">
      <c r="A366" s="2">
        <v>40236</v>
      </c>
      <c r="B366" s="3">
        <v>0.28750000000000003</v>
      </c>
      <c r="C366" s="3">
        <v>0.74861111111111101</v>
      </c>
      <c r="D366" s="4" t="s">
        <v>833</v>
      </c>
      <c r="E366" s="4" t="s">
        <v>256</v>
      </c>
      <c r="F366" s="3">
        <v>0.5180555555555556</v>
      </c>
      <c r="G366" s="4" t="s">
        <v>834</v>
      </c>
      <c r="H366" s="4">
        <v>148.161</v>
      </c>
      <c r="I366" s="12">
        <f t="shared" si="18"/>
        <v>0.28750000000000003</v>
      </c>
      <c r="J366" s="12">
        <f t="shared" si="19"/>
        <v>0.74861111111111101</v>
      </c>
      <c r="L366" s="5">
        <v>251</v>
      </c>
      <c r="M366" s="10">
        <f t="shared" si="20"/>
        <v>11.066666666666663</v>
      </c>
    </row>
    <row r="367" spans="1:13">
      <c r="A367" s="2">
        <v>40237</v>
      </c>
      <c r="B367" s="3">
        <v>0.28680555555555554</v>
      </c>
      <c r="C367" s="3">
        <v>0.74930555555555556</v>
      </c>
      <c r="D367" s="4" t="s">
        <v>835</v>
      </c>
      <c r="E367" s="4" t="s">
        <v>251</v>
      </c>
      <c r="F367" s="3">
        <v>0.51736111111111105</v>
      </c>
      <c r="G367" s="4" t="s">
        <v>836</v>
      </c>
      <c r="H367" s="4">
        <v>148.196</v>
      </c>
      <c r="I367" s="12">
        <f t="shared" si="18"/>
        <v>0.28680555555555554</v>
      </c>
      <c r="J367" s="12">
        <f t="shared" si="19"/>
        <v>0.74930555555555556</v>
      </c>
      <c r="L367" s="5">
        <v>252</v>
      </c>
      <c r="M367" s="10">
        <f t="shared" si="20"/>
        <v>11.100000000000001</v>
      </c>
    </row>
    <row r="368" spans="1:13">
      <c r="I368" s="12"/>
      <c r="J368" s="12"/>
      <c r="L368" s="5"/>
      <c r="M368" s="10"/>
    </row>
  </sheetData>
  <mergeCells count="7">
    <mergeCell ref="G1:G2"/>
    <mergeCell ref="A1:A2"/>
    <mergeCell ref="B1:B2"/>
    <mergeCell ref="C1:C2"/>
    <mergeCell ref="D1:D2"/>
    <mergeCell ref="E1:E2"/>
    <mergeCell ref="F1:F2"/>
  </mergeCells>
  <pageMargins left="0.7" right="0.7" top="0.75" bottom="0.75" header="0.3" footer="0.3"/>
  <drawing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N1:O390"/>
  <sheetViews>
    <sheetView zoomScale="80" zoomScaleNormal="80" workbookViewId="0"/>
  </sheetViews>
  <sheetFormatPr defaultRowHeight="15.75"/>
  <cols>
    <col min="13" max="13" width="9.625" customWidth="1"/>
  </cols>
  <sheetData>
    <row r="1" spans="14:15">
      <c r="N1" t="s">
        <v>837</v>
      </c>
    </row>
    <row r="3" spans="14:15">
      <c r="N3" t="s">
        <v>102</v>
      </c>
      <c r="O3" t="s">
        <v>842</v>
      </c>
    </row>
    <row r="4" spans="14:15">
      <c r="N4">
        <v>-110</v>
      </c>
      <c r="O4">
        <f>3.42*SIN(0.017442*N4+1.58319)+12.17</f>
        <v>11.044220693222611</v>
      </c>
    </row>
    <row r="5" spans="14:15">
      <c r="N5">
        <v>-109</v>
      </c>
      <c r="O5">
        <f t="shared" ref="O5:O68" si="0">3.42*SIN(0.017442*N5+1.58319)+12.17</f>
        <v>11.100716262698848</v>
      </c>
    </row>
    <row r="6" spans="14:15">
      <c r="N6">
        <v>-108</v>
      </c>
      <c r="O6">
        <f t="shared" si="0"/>
        <v>11.157537125023783</v>
      </c>
    </row>
    <row r="7" spans="14:15">
      <c r="N7">
        <v>-107</v>
      </c>
      <c r="O7">
        <f t="shared" si="0"/>
        <v>11.214665994401773</v>
      </c>
    </row>
    <row r="8" spans="14:15">
      <c r="N8">
        <v>-106</v>
      </c>
      <c r="O8">
        <f t="shared" si="0"/>
        <v>11.272085491336602</v>
      </c>
    </row>
    <row r="9" spans="14:15">
      <c r="N9">
        <v>-105</v>
      </c>
      <c r="O9">
        <f t="shared" si="0"/>
        <v>11.329778147918606</v>
      </c>
    </row>
    <row r="10" spans="14:15">
      <c r="N10">
        <v>-104</v>
      </c>
      <c r="O10">
        <f t="shared" si="0"/>
        <v>11.387726413138683</v>
      </c>
    </row>
    <row r="11" spans="14:15">
      <c r="N11">
        <v>-103</v>
      </c>
      <c r="O11">
        <f t="shared" si="0"/>
        <v>11.445912658227577</v>
      </c>
    </row>
    <row r="12" spans="14:15">
      <c r="N12">
        <v>-102</v>
      </c>
      <c r="O12">
        <f t="shared" si="0"/>
        <v>11.504319182018836</v>
      </c>
    </row>
    <row r="13" spans="14:15">
      <c r="N13">
        <v>-101</v>
      </c>
      <c r="O13">
        <f t="shared" si="0"/>
        <v>11.562928216333779</v>
      </c>
    </row>
    <row r="14" spans="14:15">
      <c r="N14">
        <v>-100</v>
      </c>
      <c r="O14">
        <f t="shared" si="0"/>
        <v>11.621721931386849</v>
      </c>
    </row>
    <row r="15" spans="14:15">
      <c r="N15">
        <v>-99</v>
      </c>
      <c r="O15">
        <f t="shared" si="0"/>
        <v>11.680682441209724</v>
      </c>
    </row>
    <row r="16" spans="14:15">
      <c r="N16">
        <v>-98</v>
      </c>
      <c r="O16">
        <f t="shared" si="0"/>
        <v>11.7397918090925</v>
      </c>
    </row>
    <row r="17" spans="14:15">
      <c r="N17">
        <v>-97</v>
      </c>
      <c r="O17">
        <f t="shared" si="0"/>
        <v>11.799032053040321</v>
      </c>
    </row>
    <row r="18" spans="14:15">
      <c r="N18">
        <v>-96</v>
      </c>
      <c r="O18">
        <f t="shared" si="0"/>
        <v>11.858385151243782</v>
      </c>
    </row>
    <row r="19" spans="14:15">
      <c r="N19">
        <v>-95</v>
      </c>
      <c r="O19">
        <f t="shared" si="0"/>
        <v>11.917833047561452</v>
      </c>
    </row>
    <row r="20" spans="14:15">
      <c r="N20">
        <v>-94</v>
      </c>
      <c r="O20">
        <f t="shared" si="0"/>
        <v>11.977357657012826</v>
      </c>
    </row>
    <row r="21" spans="14:15">
      <c r="N21">
        <v>-93</v>
      </c>
      <c r="O21">
        <f t="shared" si="0"/>
        <v>12.036940871280063</v>
      </c>
    </row>
    <row r="22" spans="14:15">
      <c r="N22">
        <v>-92</v>
      </c>
      <c r="O22">
        <f t="shared" si="0"/>
        <v>12.09656456421682</v>
      </c>
    </row>
    <row r="23" spans="14:15">
      <c r="N23">
        <v>-91</v>
      </c>
      <c r="O23">
        <f>3.42*SIN(0.017442*N23+1.58319)+12.17</f>
        <v>12.156210597362513</v>
      </c>
    </row>
    <row r="24" spans="14:15">
      <c r="N24">
        <v>-90</v>
      </c>
      <c r="O24">
        <f t="shared" si="0"/>
        <v>12.215860825460311</v>
      </c>
    </row>
    <row r="25" spans="14:15">
      <c r="N25">
        <v>-89</v>
      </c>
      <c r="O25">
        <f t="shared" si="0"/>
        <v>12.275497101977217</v>
      </c>
    </row>
    <row r="26" spans="14:15">
      <c r="N26">
        <v>-88</v>
      </c>
      <c r="O26">
        <f t="shared" si="0"/>
        <v>12.335101284624523</v>
      </c>
    </row>
    <row r="27" spans="14:15">
      <c r="N27">
        <v>-87</v>
      </c>
      <c r="O27">
        <f t="shared" si="0"/>
        <v>12.394655240876975</v>
      </c>
    </row>
    <row r="28" spans="14:15">
      <c r="N28">
        <v>-86</v>
      </c>
      <c r="O28">
        <f t="shared" si="0"/>
        <v>12.454140853488978</v>
      </c>
    </row>
    <row r="29" spans="14:15">
      <c r="N29">
        <v>-85</v>
      </c>
      <c r="O29">
        <f t="shared" si="0"/>
        <v>12.513540026006142</v>
      </c>
    </row>
    <row r="30" spans="14:15">
      <c r="N30">
        <v>-84</v>
      </c>
      <c r="O30">
        <f t="shared" si="0"/>
        <v>12.572834688270502</v>
      </c>
    </row>
    <row r="31" spans="14:15">
      <c r="N31">
        <v>-83</v>
      </c>
      <c r="O31">
        <f t="shared" si="0"/>
        <v>12.632006801917756</v>
      </c>
    </row>
    <row r="32" spans="14:15">
      <c r="N32">
        <v>-82</v>
      </c>
      <c r="O32">
        <f t="shared" si="0"/>
        <v>12.691038365864802</v>
      </c>
    </row>
    <row r="33" spans="14:15">
      <c r="N33">
        <v>-81</v>
      </c>
      <c r="O33">
        <f t="shared" si="0"/>
        <v>12.749911421785958</v>
      </c>
    </row>
    <row r="34" spans="14:15">
      <c r="N34">
        <v>-80</v>
      </c>
      <c r="O34">
        <f t="shared" si="0"/>
        <v>12.808608059576169</v>
      </c>
    </row>
    <row r="35" spans="14:15">
      <c r="N35">
        <v>-79</v>
      </c>
      <c r="O35">
        <f t="shared" si="0"/>
        <v>12.867110422799531</v>
      </c>
    </row>
    <row r="36" spans="14:15">
      <c r="N36">
        <v>-78</v>
      </c>
      <c r="O36">
        <f t="shared" si="0"/>
        <v>12.925400714121508</v>
      </c>
    </row>
    <row r="37" spans="14:15">
      <c r="N37">
        <v>-77</v>
      </c>
      <c r="O37">
        <f t="shared" si="0"/>
        <v>12.983461200723152</v>
      </c>
    </row>
    <row r="38" spans="14:15">
      <c r="N38">
        <v>-76</v>
      </c>
      <c r="O38">
        <f t="shared" si="0"/>
        <v>13.04127421969571</v>
      </c>
    </row>
    <row r="39" spans="14:15">
      <c r="N39">
        <v>-75</v>
      </c>
      <c r="O39">
        <f t="shared" si="0"/>
        <v>13.098822183413954</v>
      </c>
    </row>
    <row r="40" spans="14:15">
      <c r="N40">
        <v>-74</v>
      </c>
      <c r="O40">
        <f t="shared" si="0"/>
        <v>13.156087584886615</v>
      </c>
    </row>
    <row r="41" spans="14:15">
      <c r="N41">
        <v>-73</v>
      </c>
      <c r="O41">
        <f t="shared" si="0"/>
        <v>13.213053003082278</v>
      </c>
    </row>
    <row r="42" spans="14:15">
      <c r="N42">
        <v>-72</v>
      </c>
      <c r="O42">
        <f t="shared" si="0"/>
        <v>13.269701108229141</v>
      </c>
    </row>
    <row r="43" spans="14:15">
      <c r="N43">
        <v>-71</v>
      </c>
      <c r="O43">
        <f t="shared" si="0"/>
        <v>13.326014667086991</v>
      </c>
    </row>
    <row r="44" spans="14:15">
      <c r="N44">
        <v>-70</v>
      </c>
      <c r="O44">
        <f t="shared" si="0"/>
        <v>13.381976548189838</v>
      </c>
    </row>
    <row r="45" spans="14:15">
      <c r="N45">
        <v>-69</v>
      </c>
      <c r="O45">
        <f t="shared" si="0"/>
        <v>13.437569727057568</v>
      </c>
    </row>
    <row r="46" spans="14:15">
      <c r="N46">
        <v>-68</v>
      </c>
      <c r="O46">
        <f t="shared" si="0"/>
        <v>13.492777291375056</v>
      </c>
    </row>
    <row r="47" spans="14:15">
      <c r="N47">
        <v>-67</v>
      </c>
      <c r="O47">
        <f t="shared" si="0"/>
        <v>13.547582446137159</v>
      </c>
    </row>
    <row r="48" spans="14:15">
      <c r="N48">
        <v>-66</v>
      </c>
      <c r="O48">
        <f t="shared" si="0"/>
        <v>13.601968518758023</v>
      </c>
    </row>
    <row r="49" spans="14:15">
      <c r="N49">
        <v>-65</v>
      </c>
      <c r="O49">
        <f t="shared" si="0"/>
        <v>13.655918964143133</v>
      </c>
    </row>
    <row r="50" spans="14:15">
      <c r="N50">
        <v>-64</v>
      </c>
      <c r="O50">
        <f t="shared" si="0"/>
        <v>13.709417369722605</v>
      </c>
    </row>
    <row r="51" spans="14:15">
      <c r="N51">
        <v>-63</v>
      </c>
      <c r="O51">
        <f t="shared" si="0"/>
        <v>13.762447460444132</v>
      </c>
    </row>
    <row r="52" spans="14:15">
      <c r="N52">
        <v>-62</v>
      </c>
      <c r="O52">
        <f t="shared" si="0"/>
        <v>13.814993103724124</v>
      </c>
    </row>
    <row r="53" spans="14:15">
      <c r="N53">
        <v>-61</v>
      </c>
      <c r="O53">
        <f t="shared" si="0"/>
        <v>13.867038314355478</v>
      </c>
    </row>
    <row r="54" spans="14:15">
      <c r="N54">
        <v>-60</v>
      </c>
      <c r="O54">
        <f t="shared" si="0"/>
        <v>13.918567259370541</v>
      </c>
    </row>
    <row r="55" spans="14:15">
      <c r="N55">
        <v>-59</v>
      </c>
      <c r="O55">
        <f t="shared" si="0"/>
        <v>13.969564262857734</v>
      </c>
    </row>
    <row r="56" spans="14:15">
      <c r="N56">
        <v>-58</v>
      </c>
      <c r="O56">
        <f t="shared" si="0"/>
        <v>14.020013810730426</v>
      </c>
    </row>
    <row r="57" spans="14:15">
      <c r="N57">
        <v>-57</v>
      </c>
      <c r="O57">
        <f t="shared" si="0"/>
        <v>14.069900555446541</v>
      </c>
    </row>
    <row r="58" spans="14:15">
      <c r="N58">
        <v>-56</v>
      </c>
      <c r="O58">
        <f t="shared" si="0"/>
        <v>14.119209320677543</v>
      </c>
    </row>
    <row r="59" spans="14:15">
      <c r="N59">
        <v>-55</v>
      </c>
      <c r="O59">
        <f t="shared" si="0"/>
        <v>14.167925105925292</v>
      </c>
    </row>
    <row r="60" spans="14:15">
      <c r="N60">
        <v>-54</v>
      </c>
      <c r="O60">
        <f t="shared" si="0"/>
        <v>14.21603309108545</v>
      </c>
    </row>
    <row r="61" spans="14:15">
      <c r="N61">
        <v>-53</v>
      </c>
      <c r="O61">
        <f t="shared" si="0"/>
        <v>14.263518640955965</v>
      </c>
    </row>
    <row r="62" spans="14:15">
      <c r="N62">
        <v>-52</v>
      </c>
      <c r="O62">
        <f t="shared" si="0"/>
        <v>14.310367309689356</v>
      </c>
    </row>
    <row r="63" spans="14:15">
      <c r="N63">
        <v>-51</v>
      </c>
      <c r="O63">
        <f t="shared" si="0"/>
        <v>14.356564845187345</v>
      </c>
    </row>
    <row r="64" spans="14:15">
      <c r="N64">
        <v>-50</v>
      </c>
      <c r="O64">
        <f t="shared" si="0"/>
        <v>14.402097193436575</v>
      </c>
    </row>
    <row r="65" spans="14:15">
      <c r="N65">
        <v>-49</v>
      </c>
      <c r="O65">
        <f t="shared" si="0"/>
        <v>14.446950502784063</v>
      </c>
    </row>
    <row r="66" spans="14:15">
      <c r="N66">
        <v>-48</v>
      </c>
      <c r="O66">
        <f t="shared" si="0"/>
        <v>14.491111128151084</v>
      </c>
    </row>
    <row r="67" spans="14:15">
      <c r="N67">
        <v>-47</v>
      </c>
      <c r="O67">
        <f t="shared" si="0"/>
        <v>14.534565635184231</v>
      </c>
    </row>
    <row r="68" spans="14:15">
      <c r="N68">
        <v>-46</v>
      </c>
      <c r="O68">
        <f t="shared" si="0"/>
        <v>14.577300804342336</v>
      </c>
    </row>
    <row r="69" spans="14:15">
      <c r="N69">
        <v>-45</v>
      </c>
      <c r="O69">
        <f t="shared" ref="O69:O132" si="1">3.42*SIN(0.017442*N69+1.58319)+12.17</f>
        <v>14.619303634918076</v>
      </c>
    </row>
    <row r="70" spans="14:15">
      <c r="N70">
        <v>-44</v>
      </c>
      <c r="O70">
        <f t="shared" si="1"/>
        <v>14.660561348992985</v>
      </c>
    </row>
    <row r="71" spans="14:15">
      <c r="N71">
        <v>-43</v>
      </c>
      <c r="O71">
        <f t="shared" si="1"/>
        <v>14.701061395324698</v>
      </c>
    </row>
    <row r="72" spans="14:15">
      <c r="N72">
        <v>-42</v>
      </c>
      <c r="O72">
        <f t="shared" si="1"/>
        <v>14.74079145316524</v>
      </c>
    </row>
    <row r="73" spans="14:15">
      <c r="N73">
        <v>-41</v>
      </c>
      <c r="O73">
        <f t="shared" si="1"/>
        <v>14.779739436009184</v>
      </c>
    </row>
    <row r="74" spans="14:15">
      <c r="N74">
        <v>-40</v>
      </c>
      <c r="O74">
        <f t="shared" si="1"/>
        <v>14.817893495270557</v>
      </c>
    </row>
    <row r="75" spans="14:15">
      <c r="N75">
        <v>-39</v>
      </c>
      <c r="O75">
        <f t="shared" si="1"/>
        <v>14.855242023887364</v>
      </c>
    </row>
    <row r="76" spans="14:15">
      <c r="N76">
        <v>-38</v>
      </c>
      <c r="O76">
        <f t="shared" si="1"/>
        <v>14.891773659852646</v>
      </c>
    </row>
    <row r="77" spans="14:15">
      <c r="N77">
        <v>-37</v>
      </c>
      <c r="O77">
        <f t="shared" si="1"/>
        <v>14.927477289670968</v>
      </c>
    </row>
    <row r="78" spans="14:15">
      <c r="N78">
        <v>-36</v>
      </c>
      <c r="O78">
        <f t="shared" si="1"/>
        <v>14.962342051739325</v>
      </c>
    </row>
    <row r="79" spans="14:15">
      <c r="N79">
        <v>-35</v>
      </c>
      <c r="O79">
        <f t="shared" si="1"/>
        <v>14.996357339651416</v>
      </c>
    </row>
    <row r="80" spans="14:15">
      <c r="N80">
        <v>-34</v>
      </c>
      <c r="O80">
        <f t="shared" si="1"/>
        <v>15.029512805424268</v>
      </c>
    </row>
    <row r="81" spans="14:15">
      <c r="N81">
        <v>-33</v>
      </c>
      <c r="O81">
        <f t="shared" si="1"/>
        <v>15.061798362646265</v>
      </c>
    </row>
    <row r="82" spans="14:15">
      <c r="N82">
        <v>-32</v>
      </c>
      <c r="O82">
        <f t="shared" si="1"/>
        <v>15.093204189545585</v>
      </c>
    </row>
    <row r="83" spans="14:15">
      <c r="N83">
        <v>-31</v>
      </c>
      <c r="O83">
        <f t="shared" si="1"/>
        <v>15.123720731978135</v>
      </c>
    </row>
    <row r="84" spans="14:15">
      <c r="N84">
        <v>-30</v>
      </c>
      <c r="O84">
        <f t="shared" si="1"/>
        <v>15.153338706334084</v>
      </c>
    </row>
    <row r="85" spans="14:15">
      <c r="N85">
        <v>-29</v>
      </c>
      <c r="O85">
        <f t="shared" si="1"/>
        <v>15.182049102362068</v>
      </c>
    </row>
    <row r="86" spans="14:15">
      <c r="N86">
        <v>-28</v>
      </c>
      <c r="O86">
        <f t="shared" si="1"/>
        <v>15.209843185910259</v>
      </c>
    </row>
    <row r="87" spans="14:15">
      <c r="N87">
        <v>-27</v>
      </c>
      <c r="O87">
        <f t="shared" si="1"/>
        <v>15.236712501583423</v>
      </c>
    </row>
    <row r="88" spans="14:15">
      <c r="N88">
        <v>-26</v>
      </c>
      <c r="O88">
        <f t="shared" si="1"/>
        <v>15.262648875315186</v>
      </c>
    </row>
    <row r="89" spans="14:15">
      <c r="N89">
        <v>-25</v>
      </c>
      <c r="O89">
        <f t="shared" si="1"/>
        <v>15.287644416854722</v>
      </c>
    </row>
    <row r="90" spans="14:15">
      <c r="N90">
        <v>-24</v>
      </c>
      <c r="O90">
        <f t="shared" si="1"/>
        <v>15.311691522167077</v>
      </c>
    </row>
    <row r="91" spans="14:15">
      <c r="N91">
        <v>-23</v>
      </c>
      <c r="O91">
        <f t="shared" si="1"/>
        <v>15.334782875746445</v>
      </c>
    </row>
    <row r="92" spans="14:15">
      <c r="N92">
        <v>-22</v>
      </c>
      <c r="O92">
        <f t="shared" si="1"/>
        <v>15.356911452841651</v>
      </c>
    </row>
    <row r="93" spans="14:15">
      <c r="N93">
        <v>-21</v>
      </c>
      <c r="O93">
        <f t="shared" si="1"/>
        <v>15.378070521593203</v>
      </c>
    </row>
    <row r="94" spans="14:15">
      <c r="N94">
        <v>-20</v>
      </c>
      <c r="O94">
        <f t="shared" si="1"/>
        <v>15.398253645081216</v>
      </c>
    </row>
    <row r="95" spans="14:15">
      <c r="N95">
        <v>-19</v>
      </c>
      <c r="O95">
        <f t="shared" si="1"/>
        <v>15.41745468328363</v>
      </c>
    </row>
    <row r="96" spans="14:15">
      <c r="N96">
        <v>-18</v>
      </c>
      <c r="O96">
        <f t="shared" si="1"/>
        <v>15.435667794944099</v>
      </c>
    </row>
    <row r="97" spans="14:15">
      <c r="N97">
        <v>-17</v>
      </c>
      <c r="O97">
        <f t="shared" si="1"/>
        <v>15.452887439348997</v>
      </c>
    </row>
    <row r="98" spans="14:15">
      <c r="N98">
        <v>-16</v>
      </c>
      <c r="O98">
        <f t="shared" si="1"/>
        <v>15.469108378012983</v>
      </c>
    </row>
    <row r="99" spans="14:15">
      <c r="N99">
        <v>-15</v>
      </c>
      <c r="O99">
        <f t="shared" si="1"/>
        <v>15.484325676272634</v>
      </c>
    </row>
    <row r="100" spans="14:15">
      <c r="N100">
        <v>-14</v>
      </c>
      <c r="O100">
        <f t="shared" si="1"/>
        <v>15.498534704787648</v>
      </c>
    </row>
    <row r="101" spans="14:15">
      <c r="N101">
        <v>-13</v>
      </c>
      <c r="O101">
        <f t="shared" si="1"/>
        <v>15.511731140949159</v>
      </c>
    </row>
    <row r="102" spans="14:15">
      <c r="N102">
        <v>-12</v>
      </c>
      <c r="O102">
        <f t="shared" si="1"/>
        <v>15.523910970194745</v>
      </c>
    </row>
    <row r="103" spans="14:15">
      <c r="N103">
        <v>-11</v>
      </c>
      <c r="O103">
        <f t="shared" si="1"/>
        <v>15.535070487229714</v>
      </c>
    </row>
    <row r="104" spans="14:15">
      <c r="N104">
        <v>-10</v>
      </c>
      <c r="O104">
        <f t="shared" si="1"/>
        <v>15.545206297154325</v>
      </c>
    </row>
    <row r="105" spans="14:15">
      <c r="N105">
        <v>-9</v>
      </c>
      <c r="O105">
        <f t="shared" si="1"/>
        <v>15.554315316496558</v>
      </c>
    </row>
    <row r="106" spans="14:15">
      <c r="N106">
        <v>-8</v>
      </c>
      <c r="O106">
        <f t="shared" si="1"/>
        <v>15.56239477415016</v>
      </c>
    </row>
    <row r="107" spans="14:15">
      <c r="N107">
        <v>-7</v>
      </c>
      <c r="O107">
        <f t="shared" si="1"/>
        <v>15.569442212217659</v>
      </c>
    </row>
    <row r="108" spans="14:15">
      <c r="N108">
        <v>-6</v>
      </c>
      <c r="O108">
        <f t="shared" si="1"/>
        <v>15.575455486758091</v>
      </c>
    </row>
    <row r="109" spans="14:15">
      <c r="N109">
        <v>-5</v>
      </c>
      <c r="O109">
        <f t="shared" si="1"/>
        <v>15.580432768439223</v>
      </c>
    </row>
    <row r="110" spans="14:15">
      <c r="N110">
        <v>-4</v>
      </c>
      <c r="O110">
        <f t="shared" si="1"/>
        <v>15.584372543094069</v>
      </c>
    </row>
    <row r="111" spans="14:15">
      <c r="N111">
        <v>-3</v>
      </c>
      <c r="O111">
        <f t="shared" si="1"/>
        <v>15.587273612181516</v>
      </c>
    </row>
    <row r="112" spans="14:15">
      <c r="N112">
        <v>-2</v>
      </c>
      <c r="O112">
        <f t="shared" si="1"/>
        <v>15.589135093150938</v>
      </c>
    </row>
    <row r="113" spans="14:15">
      <c r="N113">
        <v>-1</v>
      </c>
      <c r="O113">
        <f t="shared" si="1"/>
        <v>15.589956419710694</v>
      </c>
    </row>
    <row r="114" spans="14:15">
      <c r="N114">
        <v>0</v>
      </c>
      <c r="O114">
        <f t="shared" si="1"/>
        <v>15.589737342000387</v>
      </c>
    </row>
    <row r="115" spans="14:15">
      <c r="N115">
        <v>1</v>
      </c>
      <c r="O115">
        <f t="shared" si="1"/>
        <v>15.588477926666885</v>
      </c>
    </row>
    <row r="116" spans="14:15">
      <c r="N116">
        <v>2</v>
      </c>
      <c r="O116">
        <f t="shared" si="1"/>
        <v>15.586178556844043</v>
      </c>
    </row>
    <row r="117" spans="14:15">
      <c r="N117">
        <v>3</v>
      </c>
      <c r="O117">
        <f t="shared" si="1"/>
        <v>15.582839932036155</v>
      </c>
    </row>
    <row r="118" spans="14:15">
      <c r="N118">
        <v>4</v>
      </c>
      <c r="O118">
        <f t="shared" si="1"/>
        <v>15.578463067905137</v>
      </c>
    </row>
    <row r="119" spans="14:15">
      <c r="N119">
        <v>5</v>
      </c>
      <c r="O119">
        <f t="shared" si="1"/>
        <v>15.57304929596156</v>
      </c>
    </row>
    <row r="120" spans="14:15">
      <c r="N120">
        <v>6</v>
      </c>
      <c r="O120">
        <f t="shared" si="1"/>
        <v>15.566600263159589</v>
      </c>
    </row>
    <row r="121" spans="14:15">
      <c r="N121">
        <v>7</v>
      </c>
      <c r="O121">
        <f t="shared" si="1"/>
        <v>15.559117931395933</v>
      </c>
    </row>
    <row r="122" spans="14:15">
      <c r="N122">
        <v>8</v>
      </c>
      <c r="O122">
        <f t="shared" si="1"/>
        <v>15.550604576913027</v>
      </c>
    </row>
    <row r="123" spans="14:15">
      <c r="N123">
        <v>9</v>
      </c>
      <c r="O123">
        <f t="shared" si="1"/>
        <v>15.541062789606549</v>
      </c>
    </row>
    <row r="124" spans="14:15">
      <c r="N124">
        <v>10</v>
      </c>
      <c r="O124">
        <f t="shared" si="1"/>
        <v>15.530495472237543</v>
      </c>
    </row>
    <row r="125" spans="14:15">
      <c r="N125">
        <v>11</v>
      </c>
      <c r="O125">
        <f t="shared" si="1"/>
        <v>15.518905839549342</v>
      </c>
    </row>
    <row r="126" spans="14:15">
      <c r="N126">
        <v>12</v>
      </c>
      <c r="O126">
        <f t="shared" si="1"/>
        <v>15.506297417289607</v>
      </c>
    </row>
    <row r="127" spans="14:15">
      <c r="N127">
        <v>13</v>
      </c>
      <c r="O127">
        <f t="shared" si="1"/>
        <v>15.492674041137729</v>
      </c>
    </row>
    <row r="128" spans="14:15">
      <c r="N128">
        <v>14</v>
      </c>
      <c r="O128">
        <f t="shared" si="1"/>
        <v>15.478039855537958</v>
      </c>
    </row>
    <row r="129" spans="14:15">
      <c r="N129">
        <v>15</v>
      </c>
      <c r="O129">
        <f t="shared" si="1"/>
        <v>15.462399312438597</v>
      </c>
    </row>
    <row r="130" spans="14:15">
      <c r="N130">
        <v>16</v>
      </c>
      <c r="O130">
        <f t="shared" si="1"/>
        <v>15.445757169937657</v>
      </c>
    </row>
    <row r="131" spans="14:15">
      <c r="N131">
        <v>17</v>
      </c>
      <c r="O131">
        <f t="shared" si="1"/>
        <v>15.428118490835359</v>
      </c>
    </row>
    <row r="132" spans="14:15">
      <c r="N132">
        <v>18</v>
      </c>
      <c r="O132">
        <f t="shared" si="1"/>
        <v>15.409488641093958</v>
      </c>
    </row>
    <row r="133" spans="14:15">
      <c r="N133">
        <v>19</v>
      </c>
      <c r="O133">
        <f t="shared" ref="O133:O196" si="2">3.42*SIN(0.017442*N133+1.58319)+12.17</f>
        <v>15.389873288205324</v>
      </c>
    </row>
    <row r="134" spans="14:15">
      <c r="N134">
        <v>20</v>
      </c>
      <c r="O134">
        <f t="shared" si="2"/>
        <v>15.369278399466818</v>
      </c>
    </row>
    <row r="135" spans="14:15">
      <c r="N135">
        <v>21</v>
      </c>
      <c r="O135">
        <f t="shared" si="2"/>
        <v>15.347710240165934</v>
      </c>
    </row>
    <row r="136" spans="14:15">
      <c r="N136">
        <v>22</v>
      </c>
      <c r="O136">
        <f t="shared" si="2"/>
        <v>15.325175371674302</v>
      </c>
    </row>
    <row r="137" spans="14:15">
      <c r="N137">
        <v>23</v>
      </c>
      <c r="O137">
        <f t="shared" si="2"/>
        <v>15.301680649451621</v>
      </c>
    </row>
    <row r="138" spans="14:15">
      <c r="N138">
        <v>24</v>
      </c>
      <c r="O138">
        <f t="shared" si="2"/>
        <v>15.277233220960115</v>
      </c>
    </row>
    <row r="139" spans="14:15">
      <c r="N139">
        <v>25</v>
      </c>
      <c r="O139">
        <f t="shared" si="2"/>
        <v>15.25184052349017</v>
      </c>
    </row>
    <row r="140" spans="14:15">
      <c r="N140">
        <v>26</v>
      </c>
      <c r="O140">
        <f t="shared" si="2"/>
        <v>15.225510281897789</v>
      </c>
    </row>
    <row r="141" spans="14:15">
      <c r="N141">
        <v>27</v>
      </c>
      <c r="O141">
        <f t="shared" si="2"/>
        <v>15.198250506254567</v>
      </c>
    </row>
    <row r="142" spans="14:15">
      <c r="N142">
        <v>28</v>
      </c>
      <c r="O142">
        <f t="shared" si="2"/>
        <v>15.170069489410912</v>
      </c>
    </row>
    <row r="143" spans="14:15">
      <c r="N143">
        <v>29</v>
      </c>
      <c r="O143">
        <f t="shared" si="2"/>
        <v>15.14097580447322</v>
      </c>
    </row>
    <row r="144" spans="14:15">
      <c r="N144">
        <v>30</v>
      </c>
      <c r="O144">
        <f t="shared" si="2"/>
        <v>15.110978302195806</v>
      </c>
    </row>
    <row r="145" spans="14:15">
      <c r="N145">
        <v>31</v>
      </c>
      <c r="O145">
        <f t="shared" si="2"/>
        <v>15.080086108288366</v>
      </c>
    </row>
    <row r="146" spans="14:15">
      <c r="N146">
        <v>32</v>
      </c>
      <c r="O146">
        <f t="shared" si="2"/>
        <v>15.048308620639794</v>
      </c>
    </row>
    <row r="147" spans="14:15">
      <c r="N147">
        <v>33</v>
      </c>
      <c r="O147">
        <f t="shared" si="2"/>
        <v>15.015655506459197</v>
      </c>
    </row>
    <row r="148" spans="14:15">
      <c r="N148">
        <v>34</v>
      </c>
      <c r="O148">
        <f t="shared" si="2"/>
        <v>14.982136699334976</v>
      </c>
    </row>
    <row r="149" spans="14:15">
      <c r="N149">
        <v>35</v>
      </c>
      <c r="O149">
        <f t="shared" si="2"/>
        <v>14.947762396212873</v>
      </c>
    </row>
    <row r="150" spans="14:15">
      <c r="N150">
        <v>36</v>
      </c>
      <c r="O150">
        <f t="shared" si="2"/>
        <v>14.912543054293906</v>
      </c>
    </row>
    <row r="151" spans="14:15">
      <c r="N151">
        <v>37</v>
      </c>
      <c r="O151">
        <f t="shared" si="2"/>
        <v>14.87648938785312</v>
      </c>
    </row>
    <row r="152" spans="14:15">
      <c r="N152">
        <v>38</v>
      </c>
      <c r="O152">
        <f t="shared" si="2"/>
        <v>14.839612364980137</v>
      </c>
    </row>
    <row r="153" spans="14:15">
      <c r="N153">
        <v>39</v>
      </c>
      <c r="O153">
        <f t="shared" si="2"/>
        <v>14.801923204242495</v>
      </c>
    </row>
    <row r="154" spans="14:15">
      <c r="N154">
        <v>40</v>
      </c>
      <c r="O154">
        <f t="shared" si="2"/>
        <v>14.763433371272775</v>
      </c>
    </row>
    <row r="155" spans="14:15">
      <c r="N155">
        <v>41</v>
      </c>
      <c r="O155">
        <f t="shared" si="2"/>
        <v>14.724154575280592</v>
      </c>
    </row>
    <row r="156" spans="14:15">
      <c r="N156">
        <v>42</v>
      </c>
      <c r="O156">
        <f t="shared" si="2"/>
        <v>14.684098765490452</v>
      </c>
    </row>
    <row r="157" spans="14:15">
      <c r="N157">
        <v>43</v>
      </c>
      <c r="O157">
        <f t="shared" si="2"/>
        <v>14.643278127506624</v>
      </c>
    </row>
    <row r="158" spans="14:15">
      <c r="N158">
        <v>44</v>
      </c>
      <c r="O158">
        <f t="shared" si="2"/>
        <v>14.601705079606086</v>
      </c>
    </row>
    <row r="159" spans="14:15">
      <c r="N159">
        <v>45</v>
      </c>
      <c r="O159">
        <f t="shared" si="2"/>
        <v>14.559392268960686</v>
      </c>
    </row>
    <row r="160" spans="14:15">
      <c r="N160">
        <v>46</v>
      </c>
      <c r="O160">
        <f t="shared" si="2"/>
        <v>14.516352567789678</v>
      </c>
    </row>
    <row r="161" spans="14:15">
      <c r="N161">
        <v>47</v>
      </c>
      <c r="O161">
        <f t="shared" si="2"/>
        <v>14.472599069443788</v>
      </c>
    </row>
    <row r="162" spans="14:15">
      <c r="N162">
        <v>48</v>
      </c>
      <c r="O162">
        <f t="shared" si="2"/>
        <v>14.428145084422022</v>
      </c>
    </row>
    <row r="163" spans="14:15">
      <c r="N163">
        <v>49</v>
      </c>
      <c r="O163">
        <f t="shared" si="2"/>
        <v>14.383004136322388</v>
      </c>
    </row>
    <row r="164" spans="14:15">
      <c r="N164">
        <v>50</v>
      </c>
      <c r="O164">
        <f t="shared" si="2"/>
        <v>14.337189957727819</v>
      </c>
    </row>
    <row r="165" spans="14:15">
      <c r="N165">
        <v>51</v>
      </c>
      <c r="O165">
        <f t="shared" si="2"/>
        <v>14.290716486028503</v>
      </c>
    </row>
    <row r="166" spans="14:15">
      <c r="N166">
        <v>52</v>
      </c>
      <c r="O166">
        <f t="shared" si="2"/>
        <v>14.243597859181904</v>
      </c>
    </row>
    <row r="167" spans="14:15">
      <c r="N167">
        <v>53</v>
      </c>
      <c r="O167">
        <f t="shared" si="2"/>
        <v>14.195848411411784</v>
      </c>
    </row>
    <row r="168" spans="14:15">
      <c r="N168">
        <v>54</v>
      </c>
      <c r="O168">
        <f t="shared" si="2"/>
        <v>14.147482668847502</v>
      </c>
    </row>
    <row r="169" spans="14:15">
      <c r="N169">
        <v>55</v>
      </c>
      <c r="O169">
        <f t="shared" si="2"/>
        <v>14.098515345104936</v>
      </c>
    </row>
    <row r="170" spans="14:15">
      <c r="N170">
        <v>56</v>
      </c>
      <c r="O170">
        <f t="shared" si="2"/>
        <v>14.048961336810377</v>
      </c>
    </row>
    <row r="171" spans="14:15">
      <c r="N171">
        <v>57</v>
      </c>
      <c r="O171">
        <f t="shared" si="2"/>
        <v>13.998835719068744</v>
      </c>
    </row>
    <row r="172" spans="14:15">
      <c r="N172">
        <v>58</v>
      </c>
      <c r="O172">
        <f t="shared" si="2"/>
        <v>13.948153740877483</v>
      </c>
    </row>
    <row r="173" spans="14:15">
      <c r="N173">
        <v>59</v>
      </c>
      <c r="O173">
        <f t="shared" si="2"/>
        <v>13.896930820487613</v>
      </c>
    </row>
    <row r="174" spans="14:15">
      <c r="N174">
        <v>60</v>
      </c>
      <c r="O174">
        <f t="shared" si="2"/>
        <v>13.845182540713225</v>
      </c>
    </row>
    <row r="175" spans="14:15">
      <c r="N175">
        <v>61</v>
      </c>
      <c r="O175">
        <f t="shared" si="2"/>
        <v>13.792924644190959</v>
      </c>
    </row>
    <row r="176" spans="14:15">
      <c r="N176">
        <v>62</v>
      </c>
      <c r="O176">
        <f t="shared" si="2"/>
        <v>13.740173028590851</v>
      </c>
    </row>
    <row r="177" spans="14:15">
      <c r="N177">
        <v>63</v>
      </c>
      <c r="O177">
        <f t="shared" si="2"/>
        <v>13.686943741780002</v>
      </c>
    </row>
    <row r="178" spans="14:15">
      <c r="N178">
        <v>64</v>
      </c>
      <c r="O178">
        <f t="shared" si="2"/>
        <v>13.633252976940573</v>
      </c>
    </row>
    <row r="179" spans="14:15">
      <c r="N179">
        <v>65</v>
      </c>
      <c r="O179">
        <f t="shared" si="2"/>
        <v>13.579117067643567</v>
      </c>
    </row>
    <row r="180" spans="14:15">
      <c r="N180">
        <v>66</v>
      </c>
      <c r="O180">
        <f t="shared" si="2"/>
        <v>13.524552482879896</v>
      </c>
    </row>
    <row r="181" spans="14:15">
      <c r="N181">
        <v>67</v>
      </c>
      <c r="O181">
        <f t="shared" si="2"/>
        <v>13.469575822050258</v>
      </c>
    </row>
    <row r="182" spans="14:15">
      <c r="N182">
        <v>68</v>
      </c>
      <c r="O182">
        <f t="shared" si="2"/>
        <v>13.414203809915341</v>
      </c>
    </row>
    <row r="183" spans="14:15">
      <c r="N183">
        <v>69</v>
      </c>
      <c r="O183">
        <f t="shared" si="2"/>
        <v>13.358453291507887</v>
      </c>
    </row>
    <row r="184" spans="14:15">
      <c r="N184">
        <v>70</v>
      </c>
      <c r="O184">
        <f t="shared" si="2"/>
        <v>13.302341227008171</v>
      </c>
    </row>
    <row r="185" spans="14:15">
      <c r="N185">
        <v>71</v>
      </c>
      <c r="O185">
        <f t="shared" si="2"/>
        <v>13.245884686584445</v>
      </c>
    </row>
    <row r="186" spans="14:15">
      <c r="N186">
        <v>72</v>
      </c>
      <c r="O186">
        <f t="shared" si="2"/>
        <v>13.189100845199933</v>
      </c>
    </row>
    <row r="187" spans="14:15">
      <c r="N187">
        <v>73</v>
      </c>
      <c r="O187">
        <f t="shared" si="2"/>
        <v>13.132006977387933</v>
      </c>
    </row>
    <row r="188" spans="14:15">
      <c r="N188">
        <v>74</v>
      </c>
      <c r="O188">
        <f t="shared" si="2"/>
        <v>13.074620451996633</v>
      </c>
    </row>
    <row r="189" spans="14:15">
      <c r="N189">
        <v>75</v>
      </c>
      <c r="O189">
        <f t="shared" si="2"/>
        <v>13.016958726905237</v>
      </c>
    </row>
    <row r="190" spans="14:15">
      <c r="N190">
        <v>76</v>
      </c>
      <c r="O190">
        <f t="shared" si="2"/>
        <v>12.959039343713009</v>
      </c>
    </row>
    <row r="191" spans="14:15">
      <c r="N191">
        <v>77</v>
      </c>
      <c r="O191">
        <f t="shared" si="2"/>
        <v>12.900879922402831</v>
      </c>
    </row>
    <row r="192" spans="14:15">
      <c r="N192">
        <v>78</v>
      </c>
      <c r="O192">
        <f t="shared" si="2"/>
        <v>12.842498155980948</v>
      </c>
    </row>
    <row r="193" spans="14:15">
      <c r="N193">
        <v>79</v>
      </c>
      <c r="O193">
        <f t="shared" si="2"/>
        <v>12.783911805094462</v>
      </c>
    </row>
    <row r="194" spans="14:15">
      <c r="N194">
        <v>80</v>
      </c>
      <c r="O194">
        <f t="shared" si="2"/>
        <v>12.725138692628274</v>
      </c>
    </row>
    <row r="195" spans="14:15">
      <c r="N195">
        <v>81</v>
      </c>
      <c r="O195">
        <f t="shared" si="2"/>
        <v>12.666196698283077</v>
      </c>
    </row>
    <row r="196" spans="14:15">
      <c r="N196">
        <v>82</v>
      </c>
      <c r="O196">
        <f t="shared" si="2"/>
        <v>12.607103753136077</v>
      </c>
    </row>
    <row r="197" spans="14:15">
      <c r="N197">
        <v>83</v>
      </c>
      <c r="O197">
        <f t="shared" ref="O197:O260" si="3">3.42*SIN(0.017442*N197+1.58319)+12.17</f>
        <v>12.547877834186078</v>
      </c>
    </row>
    <row r="198" spans="14:15">
      <c r="N198">
        <v>84</v>
      </c>
      <c r="O198">
        <f t="shared" si="3"/>
        <v>12.488536958884593</v>
      </c>
    </row>
    <row r="199" spans="14:15">
      <c r="N199">
        <v>85</v>
      </c>
      <c r="O199">
        <f t="shared" si="3"/>
        <v>12.429099179654658</v>
      </c>
    </row>
    <row r="200" spans="14:15">
      <c r="N200">
        <v>86</v>
      </c>
      <c r="O200">
        <f t="shared" si="3"/>
        <v>12.369582578399001</v>
      </c>
    </row>
    <row r="201" spans="14:15">
      <c r="N201">
        <v>87</v>
      </c>
      <c r="O201">
        <f t="shared" si="3"/>
        <v>12.310005260999244</v>
      </c>
    </row>
    <row r="202" spans="14:15">
      <c r="N202">
        <v>88</v>
      </c>
      <c r="O202">
        <f t="shared" si="3"/>
        <v>12.250385351807811</v>
      </c>
    </row>
    <row r="203" spans="14:15">
      <c r="N203">
        <v>89</v>
      </c>
      <c r="O203">
        <f t="shared" si="3"/>
        <v>12.190740988134211</v>
      </c>
    </row>
    <row r="204" spans="14:15">
      <c r="N204">
        <v>90</v>
      </c>
      <c r="O204">
        <f t="shared" si="3"/>
        <v>12.131090314727395</v>
      </c>
    </row>
    <row r="205" spans="14:15">
      <c r="N205">
        <v>91</v>
      </c>
      <c r="O205">
        <f t="shared" si="3"/>
        <v>12.071451478255829</v>
      </c>
    </row>
    <row r="206" spans="14:15">
      <c r="N206">
        <v>92</v>
      </c>
      <c r="O206">
        <f t="shared" si="3"/>
        <v>12.011842621787006</v>
      </c>
    </row>
    <row r="207" spans="14:15">
      <c r="N207">
        <v>93</v>
      </c>
      <c r="O207">
        <f t="shared" si="3"/>
        <v>11.952281879268021</v>
      </c>
    </row>
    <row r="208" spans="14:15">
      <c r="N208">
        <v>94</v>
      </c>
      <c r="O208">
        <f t="shared" si="3"/>
        <v>11.892787370008959</v>
      </c>
    </row>
    <row r="209" spans="14:15">
      <c r="N209">
        <v>95</v>
      </c>
      <c r="O209">
        <f t="shared" si="3"/>
        <v>11.833377193170715</v>
      </c>
    </row>
    <row r="210" spans="14:15">
      <c r="N210">
        <v>96</v>
      </c>
      <c r="O210">
        <f t="shared" si="3"/>
        <v>11.774069422258936</v>
      </c>
    </row>
    <row r="211" spans="14:15">
      <c r="N211">
        <v>97</v>
      </c>
      <c r="O211">
        <f t="shared" si="3"/>
        <v>11.714882099625781</v>
      </c>
    </row>
    <row r="212" spans="14:15">
      <c r="N212">
        <v>98</v>
      </c>
      <c r="O212">
        <f t="shared" si="3"/>
        <v>11.655833230981164</v>
      </c>
    </row>
    <row r="213" spans="14:15">
      <c r="N213">
        <v>99</v>
      </c>
      <c r="O213">
        <f t="shared" si="3"/>
        <v>11.596940779915123</v>
      </c>
    </row>
    <row r="214" spans="14:15">
      <c r="N214">
        <v>100</v>
      </c>
      <c r="O214">
        <f t="shared" si="3"/>
        <v>11.538222662433025</v>
      </c>
    </row>
    <row r="215" spans="14:15">
      <c r="N215">
        <v>101</v>
      </c>
      <c r="O215">
        <f t="shared" si="3"/>
        <v>11.479696741505231</v>
      </c>
    </row>
    <row r="216" spans="14:15">
      <c r="N216">
        <v>102</v>
      </c>
      <c r="O216">
        <f t="shared" si="3"/>
        <v>11.4213808216329</v>
      </c>
    </row>
    <row r="217" spans="14:15">
      <c r="N217">
        <v>103</v>
      </c>
      <c r="O217">
        <f t="shared" si="3"/>
        <v>11.363292643431583</v>
      </c>
    </row>
    <row r="218" spans="14:15">
      <c r="N218">
        <v>104</v>
      </c>
      <c r="O218">
        <f t="shared" si="3"/>
        <v>11.305449878234253</v>
      </c>
    </row>
    <row r="219" spans="14:15">
      <c r="N219">
        <v>105</v>
      </c>
      <c r="O219">
        <f t="shared" si="3"/>
        <v>11.247870122715403</v>
      </c>
    </row>
    <row r="220" spans="14:15">
      <c r="N220">
        <v>106</v>
      </c>
      <c r="O220">
        <f t="shared" si="3"/>
        <v>11.19057089353787</v>
      </c>
    </row>
    <row r="221" spans="14:15">
      <c r="N221">
        <v>107</v>
      </c>
      <c r="O221">
        <f t="shared" si="3"/>
        <v>11.133569622023982</v>
      </c>
    </row>
    <row r="222" spans="14:15">
      <c r="N222">
        <v>108</v>
      </c>
      <c r="O222">
        <f t="shared" si="3"/>
        <v>11.076883648852686</v>
      </c>
    </row>
    <row r="223" spans="14:15">
      <c r="N223">
        <v>109</v>
      </c>
      <c r="O223">
        <f t="shared" si="3"/>
        <v>11.020530218784236</v>
      </c>
    </row>
    <row r="224" spans="14:15">
      <c r="N224">
        <v>110</v>
      </c>
      <c r="O224">
        <f t="shared" si="3"/>
        <v>10.964526475414068</v>
      </c>
    </row>
    <row r="225" spans="14:15">
      <c r="N225">
        <v>111</v>
      </c>
      <c r="O225">
        <f t="shared" si="3"/>
        <v>10.908889455957459</v>
      </c>
    </row>
    <row r="226" spans="14:15">
      <c r="N226">
        <v>112</v>
      </c>
      <c r="O226">
        <f t="shared" si="3"/>
        <v>10.853636086066521</v>
      </c>
    </row>
    <row r="227" spans="14:15">
      <c r="N227">
        <v>113</v>
      </c>
      <c r="O227">
        <f t="shared" si="3"/>
        <v>10.798783174681173</v>
      </c>
    </row>
    <row r="228" spans="14:15">
      <c r="N228">
        <v>114</v>
      </c>
      <c r="O228">
        <f t="shared" si="3"/>
        <v>10.74434740891558</v>
      </c>
    </row>
    <row r="229" spans="14:15">
      <c r="N229">
        <v>115</v>
      </c>
      <c r="O229">
        <f t="shared" si="3"/>
        <v>10.690345348981687</v>
      </c>
    </row>
    <row r="230" spans="14:15">
      <c r="N230">
        <v>116</v>
      </c>
      <c r="O230">
        <f t="shared" si="3"/>
        <v>10.636793423151337</v>
      </c>
    </row>
    <row r="231" spans="14:15">
      <c r="N231">
        <v>117</v>
      </c>
      <c r="O231">
        <f t="shared" si="3"/>
        <v>10.58370792275853</v>
      </c>
    </row>
    <row r="232" spans="14:15">
      <c r="N232">
        <v>118</v>
      </c>
      <c r="O232">
        <f t="shared" si="3"/>
        <v>10.531104997243348</v>
      </c>
    </row>
    <row r="233" spans="14:15">
      <c r="N233">
        <v>119</v>
      </c>
      <c r="O233">
        <f t="shared" si="3"/>
        <v>10.479000649239046</v>
      </c>
    </row>
    <row r="234" spans="14:15">
      <c r="N234">
        <v>120</v>
      </c>
      <c r="O234">
        <f t="shared" si="3"/>
        <v>10.427410729703793</v>
      </c>
    </row>
    <row r="235" spans="14:15">
      <c r="N235">
        <v>121</v>
      </c>
      <c r="O235">
        <f t="shared" si="3"/>
        <v>10.376350933098566</v>
      </c>
    </row>
    <row r="236" spans="14:15">
      <c r="N236">
        <v>122</v>
      </c>
      <c r="O236">
        <f t="shared" si="3"/>
        <v>10.325836792612652</v>
      </c>
    </row>
    <row r="237" spans="14:15">
      <c r="N237">
        <v>123</v>
      </c>
      <c r="O237">
        <f t="shared" si="3"/>
        <v>10.275883675438203</v>
      </c>
    </row>
    <row r="238" spans="14:15">
      <c r="N238">
        <v>124</v>
      </c>
      <c r="O238">
        <f t="shared" si="3"/>
        <v>10.226506778095304</v>
      </c>
    </row>
    <row r="239" spans="14:15">
      <c r="N239">
        <v>125</v>
      </c>
      <c r="O239">
        <f t="shared" si="3"/>
        <v>10.177721121808945</v>
      </c>
    </row>
    <row r="240" spans="14:15">
      <c r="N240">
        <v>126</v>
      </c>
      <c r="O240">
        <f t="shared" si="3"/>
        <v>10.129541547939331</v>
      </c>
    </row>
    <row r="241" spans="14:15">
      <c r="N241">
        <v>127</v>
      </c>
      <c r="O241">
        <f t="shared" si="3"/>
        <v>10.081982713466914</v>
      </c>
    </row>
    <row r="242" spans="14:15">
      <c r="N242">
        <v>128</v>
      </c>
      <c r="O242">
        <f t="shared" si="3"/>
        <v>10.035059086533504</v>
      </c>
    </row>
    <row r="243" spans="14:15">
      <c r="N243">
        <v>129</v>
      </c>
      <c r="O243">
        <f t="shared" si="3"/>
        <v>9.9887849420408354</v>
      </c>
    </row>
    <row r="244" spans="14:15">
      <c r="N244">
        <v>130</v>
      </c>
      <c r="O244">
        <f t="shared" si="3"/>
        <v>9.9431743573079174</v>
      </c>
    </row>
    <row r="245" spans="14:15">
      <c r="N245">
        <v>131</v>
      </c>
      <c r="O245">
        <f t="shared" si="3"/>
        <v>9.8982412077884998</v>
      </c>
    </row>
    <row r="246" spans="14:15">
      <c r="N246">
        <v>132</v>
      </c>
      <c r="O246">
        <f t="shared" si="3"/>
        <v>9.8539991628499308</v>
      </c>
    </row>
    <row r="247" spans="14:15">
      <c r="N247">
        <v>133</v>
      </c>
      <c r="O247">
        <f t="shared" si="3"/>
        <v>9.8104616816147328</v>
      </c>
    </row>
    <row r="248" spans="14:15">
      <c r="N248">
        <v>134</v>
      </c>
      <c r="O248">
        <f t="shared" si="3"/>
        <v>9.7676420088661207</v>
      </c>
    </row>
    <row r="249" spans="14:15">
      <c r="N249">
        <v>135</v>
      </c>
      <c r="O249">
        <f t="shared" si="3"/>
        <v>9.7255531710187348</v>
      </c>
    </row>
    <row r="250" spans="14:15">
      <c r="N250">
        <v>136</v>
      </c>
      <c r="O250">
        <f t="shared" si="3"/>
        <v>9.6842079721557983</v>
      </c>
    </row>
    <row r="251" spans="14:15">
      <c r="N251">
        <v>137</v>
      </c>
      <c r="O251">
        <f t="shared" si="3"/>
        <v>9.6436189901339162</v>
      </c>
    </row>
    <row r="252" spans="14:15">
      <c r="N252">
        <v>138</v>
      </c>
      <c r="O252">
        <f t="shared" si="3"/>
        <v>9.6037985727566948</v>
      </c>
    </row>
    <row r="253" spans="14:15">
      <c r="N253">
        <v>139</v>
      </c>
      <c r="O253">
        <f t="shared" si="3"/>
        <v>9.5647588340183454</v>
      </c>
    </row>
    <row r="254" spans="14:15">
      <c r="N254">
        <v>140</v>
      </c>
      <c r="O254">
        <f t="shared" si="3"/>
        <v>9.5265116504184242</v>
      </c>
    </row>
    <row r="255" spans="14:15">
      <c r="N255">
        <v>141</v>
      </c>
      <c r="O255">
        <f t="shared" si="3"/>
        <v>9.4890686573487955</v>
      </c>
    </row>
    <row r="256" spans="14:15">
      <c r="N256">
        <v>142</v>
      </c>
      <c r="O256">
        <f t="shared" si="3"/>
        <v>9.4524412455539988</v>
      </c>
    </row>
    <row r="257" spans="14:15">
      <c r="N257">
        <v>143</v>
      </c>
      <c r="O257">
        <f t="shared" si="3"/>
        <v>9.4166405576659642</v>
      </c>
    </row>
    <row r="258" spans="14:15">
      <c r="N258">
        <v>144</v>
      </c>
      <c r="O258">
        <f t="shared" si="3"/>
        <v>9.3816774848142845</v>
      </c>
    </row>
    <row r="259" spans="14:15">
      <c r="N259">
        <v>145</v>
      </c>
      <c r="O259">
        <f t="shared" si="3"/>
        <v>9.3475626633129405</v>
      </c>
    </row>
    <row r="260" spans="14:15">
      <c r="N260">
        <v>146</v>
      </c>
      <c r="O260">
        <f t="shared" si="3"/>
        <v>9.3143064714245796</v>
      </c>
    </row>
    <row r="261" spans="14:15">
      <c r="N261">
        <v>147</v>
      </c>
      <c r="O261">
        <f t="shared" ref="O261:O324" si="4">3.42*SIN(0.017442*N261+1.58319)+12.17</f>
        <v>9.2819190262032798</v>
      </c>
    </row>
    <row r="262" spans="14:15">
      <c r="N262">
        <v>148</v>
      </c>
      <c r="O262">
        <f t="shared" si="4"/>
        <v>9.2504101804167895</v>
      </c>
    </row>
    <row r="263" spans="14:15">
      <c r="N263">
        <v>149</v>
      </c>
      <c r="O263">
        <f t="shared" si="4"/>
        <v>9.2197895195491526</v>
      </c>
    </row>
    <row r="264" spans="14:15">
      <c r="N264">
        <v>150</v>
      </c>
      <c r="O264">
        <f t="shared" si="4"/>
        <v>9.1900663588846605</v>
      </c>
    </row>
    <row r="265" spans="14:15">
      <c r="N265">
        <v>151</v>
      </c>
      <c r="O265">
        <f t="shared" si="4"/>
        <v>9.1612497406740019</v>
      </c>
    </row>
    <row r="266" spans="14:15">
      <c r="N266">
        <v>152</v>
      </c>
      <c r="O266">
        <f t="shared" si="4"/>
        <v>9.133348431383455</v>
      </c>
    </row>
    <row r="267" spans="14:15">
      <c r="N267">
        <v>153</v>
      </c>
      <c r="O267">
        <f t="shared" si="4"/>
        <v>9.1063709190280004</v>
      </c>
    </row>
    <row r="268" spans="14:15">
      <c r="N268">
        <v>154</v>
      </c>
      <c r="O268">
        <f t="shared" si="4"/>
        <v>9.0803254105891362</v>
      </c>
    </row>
    <row r="269" spans="14:15">
      <c r="N269">
        <v>155</v>
      </c>
      <c r="O269">
        <f t="shared" si="4"/>
        <v>9.0552198295181743</v>
      </c>
    </row>
    <row r="270" spans="14:15">
      <c r="N270">
        <v>156</v>
      </c>
      <c r="O270">
        <f t="shared" si="4"/>
        <v>9.0310618133258167</v>
      </c>
    </row>
    <row r="271" spans="14:15">
      <c r="N271">
        <v>157</v>
      </c>
      <c r="O271">
        <f t="shared" si="4"/>
        <v>9.007858711258697</v>
      </c>
    </row>
    <row r="272" spans="14:15">
      <c r="N272">
        <v>158</v>
      </c>
      <c r="O272">
        <f t="shared" si="4"/>
        <v>8.9856175820636253</v>
      </c>
    </row>
    <row r="273" spans="14:15">
      <c r="N273">
        <v>159</v>
      </c>
      <c r="O273">
        <f t="shared" si="4"/>
        <v>8.9643451918402093</v>
      </c>
    </row>
    <row r="274" spans="14:15">
      <c r="N274">
        <v>160</v>
      </c>
      <c r="O274">
        <f t="shared" si="4"/>
        <v>8.9440480119824954</v>
      </c>
    </row>
    <row r="275" spans="14:15">
      <c r="N275">
        <v>161</v>
      </c>
      <c r="O275">
        <f t="shared" si="4"/>
        <v>8.9247322172102788</v>
      </c>
    </row>
    <row r="276" spans="14:15">
      <c r="N276">
        <v>162</v>
      </c>
      <c r="O276">
        <f t="shared" si="4"/>
        <v>8.9064036836906464</v>
      </c>
    </row>
    <row r="277" spans="14:15">
      <c r="N277">
        <v>163</v>
      </c>
      <c r="O277">
        <f t="shared" si="4"/>
        <v>8.889067987250364</v>
      </c>
    </row>
    <row r="278" spans="14:15">
      <c r="N278">
        <v>164</v>
      </c>
      <c r="O278">
        <f t="shared" si="4"/>
        <v>8.8727304016796165</v>
      </c>
    </row>
    <row r="279" spans="14:15">
      <c r="N279">
        <v>165</v>
      </c>
      <c r="O279">
        <f t="shared" si="4"/>
        <v>8.8573958971276419</v>
      </c>
    </row>
    <row r="280" spans="14:15">
      <c r="N280">
        <v>166</v>
      </c>
      <c r="O280">
        <f t="shared" si="4"/>
        <v>8.8430691385907316</v>
      </c>
    </row>
    <row r="281" spans="14:15">
      <c r="N281">
        <v>167</v>
      </c>
      <c r="O281">
        <f t="shared" si="4"/>
        <v>8.8297544844930655</v>
      </c>
    </row>
    <row r="282" spans="14:15">
      <c r="N282">
        <v>168</v>
      </c>
      <c r="O282">
        <f t="shared" si="4"/>
        <v>8.8174559853608141</v>
      </c>
    </row>
    <row r="283" spans="14:15">
      <c r="N283">
        <v>169</v>
      </c>
      <c r="O283">
        <f t="shared" si="4"/>
        <v>8.8061773825899028</v>
      </c>
    </row>
    <row r="284" spans="14:15">
      <c r="N284">
        <v>170</v>
      </c>
      <c r="O284">
        <f t="shared" si="4"/>
        <v>8.7959221073078204</v>
      </c>
    </row>
    <row r="285" spans="14:15">
      <c r="N285">
        <v>171</v>
      </c>
      <c r="O285">
        <f t="shared" si="4"/>
        <v>8.7866932793298176</v>
      </c>
    </row>
    <row r="286" spans="14:15">
      <c r="N286">
        <v>172</v>
      </c>
      <c r="O286">
        <f t="shared" si="4"/>
        <v>8.7784937062098081</v>
      </c>
    </row>
    <row r="287" spans="14:15">
      <c r="N287">
        <v>173</v>
      </c>
      <c r="O287">
        <f t="shared" si="4"/>
        <v>8.7713258823862716</v>
      </c>
    </row>
    <row r="288" spans="14:15">
      <c r="N288">
        <v>174</v>
      </c>
      <c r="O288">
        <f t="shared" si="4"/>
        <v>8.7651919884234033</v>
      </c>
    </row>
    <row r="289" spans="14:15">
      <c r="N289">
        <v>175</v>
      </c>
      <c r="O289">
        <f t="shared" si="4"/>
        <v>8.760093890347747</v>
      </c>
    </row>
    <row r="290" spans="14:15">
      <c r="N290">
        <v>176</v>
      </c>
      <c r="O290">
        <f t="shared" si="4"/>
        <v>8.7560331390805342</v>
      </c>
    </row>
    <row r="291" spans="14:15">
      <c r="N291">
        <v>177</v>
      </c>
      <c r="O291">
        <f t="shared" si="4"/>
        <v>8.7530109699658531</v>
      </c>
    </row>
    <row r="292" spans="14:15">
      <c r="N292">
        <v>178</v>
      </c>
      <c r="O292">
        <f t="shared" si="4"/>
        <v>8.7510283023948503</v>
      </c>
    </row>
    <row r="293" spans="14:15">
      <c r="N293">
        <v>179</v>
      </c>
      <c r="O293">
        <f t="shared" si="4"/>
        <v>8.7500857395260354</v>
      </c>
    </row>
    <row r="294" spans="14:15">
      <c r="N294">
        <v>180</v>
      </c>
      <c r="O294">
        <f t="shared" si="4"/>
        <v>8.7501835681017823</v>
      </c>
    </row>
    <row r="295" spans="14:15">
      <c r="N295">
        <v>181</v>
      </c>
      <c r="O295">
        <f t="shared" si="4"/>
        <v>8.751321758361108</v>
      </c>
    </row>
    <row r="296" spans="14:15">
      <c r="N296">
        <v>182</v>
      </c>
      <c r="O296">
        <f t="shared" si="4"/>
        <v>8.7534999640487214</v>
      </c>
    </row>
    <row r="297" spans="14:15">
      <c r="N297">
        <v>183</v>
      </c>
      <c r="O297">
        <f t="shared" si="4"/>
        <v>8.7567175225203613</v>
      </c>
    </row>
    <row r="298" spans="14:15">
      <c r="N298">
        <v>184</v>
      </c>
      <c r="O298">
        <f t="shared" si="4"/>
        <v>8.7609734549443807</v>
      </c>
    </row>
    <row r="299" spans="14:15">
      <c r="N299">
        <v>185</v>
      </c>
      <c r="O299">
        <f t="shared" si="4"/>
        <v>8.7662664665995251</v>
      </c>
    </row>
    <row r="300" spans="14:15">
      <c r="N300">
        <v>186</v>
      </c>
      <c r="O300">
        <f t="shared" si="4"/>
        <v>8.7725949472688036</v>
      </c>
    </row>
    <row r="301" spans="14:15">
      <c r="N301">
        <v>187</v>
      </c>
      <c r="O301">
        <f t="shared" si="4"/>
        <v>8.7799569717293497</v>
      </c>
    </row>
    <row r="302" spans="14:15">
      <c r="N302">
        <v>188</v>
      </c>
      <c r="O302">
        <f t="shared" si="4"/>
        <v>8.7883503003380952</v>
      </c>
    </row>
    <row r="303" spans="14:15">
      <c r="N303">
        <v>189</v>
      </c>
      <c r="O303">
        <f t="shared" si="4"/>
        <v>8.7977723797131091</v>
      </c>
    </row>
    <row r="304" spans="14:15">
      <c r="N304">
        <v>190</v>
      </c>
      <c r="O304">
        <f t="shared" si="4"/>
        <v>8.8082203435103779</v>
      </c>
    </row>
    <row r="305" spans="14:15">
      <c r="N305">
        <v>191</v>
      </c>
      <c r="O305">
        <f t="shared" si="4"/>
        <v>8.8196910132957882</v>
      </c>
    </row>
    <row r="306" spans="14:15">
      <c r="N306">
        <v>192</v>
      </c>
      <c r="O306">
        <f t="shared" si="4"/>
        <v>8.8321808995120588</v>
      </c>
    </row>
    <row r="307" spans="14:15">
      <c r="N307">
        <v>193</v>
      </c>
      <c r="O307">
        <f t="shared" si="4"/>
        <v>8.8456862025403193</v>
      </c>
    </row>
    <row r="308" spans="14:15">
      <c r="N308">
        <v>194</v>
      </c>
      <c r="O308">
        <f t="shared" si="4"/>
        <v>8.8602028138560094</v>
      </c>
    </row>
    <row r="309" spans="14:15">
      <c r="N309">
        <v>195</v>
      </c>
      <c r="O309">
        <f t="shared" si="4"/>
        <v>8.8757263172787635</v>
      </c>
    </row>
    <row r="310" spans="14:15">
      <c r="N310">
        <v>196</v>
      </c>
      <c r="O310">
        <f t="shared" si="4"/>
        <v>8.8922519903158737</v>
      </c>
    </row>
    <row r="311" spans="14:15">
      <c r="N311">
        <v>197</v>
      </c>
      <c r="O311">
        <f t="shared" si="4"/>
        <v>8.9097748055989516</v>
      </c>
    </row>
    <row r="312" spans="14:15">
      <c r="N312">
        <v>198</v>
      </c>
      <c r="O312">
        <f t="shared" si="4"/>
        <v>8.9282894324133348</v>
      </c>
    </row>
    <row r="313" spans="14:15">
      <c r="N313">
        <v>199</v>
      </c>
      <c r="O313">
        <f t="shared" si="4"/>
        <v>8.9477902383197598</v>
      </c>
    </row>
    <row r="314" spans="14:15">
      <c r="N314">
        <v>200</v>
      </c>
      <c r="O314">
        <f t="shared" si="4"/>
        <v>8.9682712908678592</v>
      </c>
    </row>
    <row r="315" spans="14:15">
      <c r="N315">
        <v>201</v>
      </c>
      <c r="O315">
        <f t="shared" si="4"/>
        <v>8.9897263594008887</v>
      </c>
    </row>
    <row r="316" spans="14:15">
      <c r="N316">
        <v>202</v>
      </c>
      <c r="O316">
        <f t="shared" si="4"/>
        <v>9.0121489169511992</v>
      </c>
    </row>
    <row r="317" spans="14:15">
      <c r="N317">
        <v>203</v>
      </c>
      <c r="O317">
        <f t="shared" si="4"/>
        <v>9.0355321422258363</v>
      </c>
    </row>
    <row r="318" spans="14:15">
      <c r="N318">
        <v>204</v>
      </c>
      <c r="O318">
        <f t="shared" si="4"/>
        <v>9.0598689216816943</v>
      </c>
    </row>
    <row r="319" spans="14:15">
      <c r="N319">
        <v>205</v>
      </c>
      <c r="O319">
        <f t="shared" si="4"/>
        <v>9.0851518516895542</v>
      </c>
    </row>
    <row r="320" spans="14:15">
      <c r="N320">
        <v>206</v>
      </c>
      <c r="O320">
        <f t="shared" si="4"/>
        <v>9.1113732407863974</v>
      </c>
    </row>
    <row r="321" spans="14:15">
      <c r="N321">
        <v>207</v>
      </c>
      <c r="O321">
        <f t="shared" si="4"/>
        <v>9.1385251120152553</v>
      </c>
    </row>
    <row r="322" spans="14:15">
      <c r="N322">
        <v>208</v>
      </c>
      <c r="O322">
        <f t="shared" si="4"/>
        <v>9.1665992053519361</v>
      </c>
    </row>
    <row r="323" spans="14:15">
      <c r="N323">
        <v>209</v>
      </c>
      <c r="O323">
        <f t="shared" si="4"/>
        <v>9.1955869802178469</v>
      </c>
    </row>
    <row r="324" spans="14:15">
      <c r="N324">
        <v>210</v>
      </c>
      <c r="O324">
        <f t="shared" si="4"/>
        <v>9.2254796180781735</v>
      </c>
    </row>
    <row r="325" spans="14:15">
      <c r="N325">
        <v>211</v>
      </c>
      <c r="O325">
        <f t="shared" ref="O325:O388" si="5">3.42*SIN(0.017442*N325+1.58319)+12.17</f>
        <v>9.2562680251246157</v>
      </c>
    </row>
    <row r="326" spans="14:15">
      <c r="N326">
        <v>212</v>
      </c>
      <c r="O326">
        <f t="shared" si="5"/>
        <v>9.2879428350418696</v>
      </c>
    </row>
    <row r="327" spans="14:15">
      <c r="N327">
        <v>213</v>
      </c>
      <c r="O327">
        <f t="shared" si="5"/>
        <v>9.3204944118570001</v>
      </c>
    </row>
    <row r="328" spans="14:15">
      <c r="N328">
        <v>214</v>
      </c>
      <c r="O328">
        <f t="shared" si="5"/>
        <v>9.353912852870863</v>
      </c>
    </row>
    <row r="329" spans="14:15">
      <c r="N329">
        <v>215</v>
      </c>
      <c r="O329">
        <f t="shared" si="5"/>
        <v>9.388187991670657</v>
      </c>
    </row>
    <row r="330" spans="14:15">
      <c r="N330">
        <v>216</v>
      </c>
      <c r="O330">
        <f t="shared" si="5"/>
        <v>9.423309401222701</v>
      </c>
    </row>
    <row r="331" spans="14:15">
      <c r="N331">
        <v>217</v>
      </c>
      <c r="O331">
        <f t="shared" si="5"/>
        <v>9.4592663970445123</v>
      </c>
    </row>
    <row r="332" spans="14:15">
      <c r="N332">
        <v>218</v>
      </c>
      <c r="O332">
        <f t="shared" si="5"/>
        <v>9.4960480404551824</v>
      </c>
    </row>
    <row r="333" spans="14:15">
      <c r="N333">
        <v>219</v>
      </c>
      <c r="O333">
        <f t="shared" si="5"/>
        <v>9.5336431419031022</v>
      </c>
    </row>
    <row r="334" spans="14:15">
      <c r="N334">
        <v>220</v>
      </c>
      <c r="O334">
        <f t="shared" si="5"/>
        <v>9.5720402643699902</v>
      </c>
    </row>
    <row r="335" spans="14:15">
      <c r="N335">
        <v>221</v>
      </c>
      <c r="O335">
        <f t="shared" si="5"/>
        <v>9.6112277268502275</v>
      </c>
    </row>
    <row r="336" spans="14:15">
      <c r="N336">
        <v>222</v>
      </c>
      <c r="O336">
        <f t="shared" si="5"/>
        <v>9.6511936079043839</v>
      </c>
    </row>
    <row r="337" spans="14:15">
      <c r="N337">
        <v>223</v>
      </c>
      <c r="O337">
        <f t="shared" si="5"/>
        <v>9.6919257492859252</v>
      </c>
    </row>
    <row r="338" spans="14:15">
      <c r="N338">
        <v>224</v>
      </c>
      <c r="O338">
        <f t="shared" si="5"/>
        <v>9.7334117596399174</v>
      </c>
    </row>
    <row r="339" spans="14:15">
      <c r="N339">
        <v>225</v>
      </c>
      <c r="O339">
        <f t="shared" si="5"/>
        <v>9.7756390182727078</v>
      </c>
    </row>
    <row r="340" spans="14:15">
      <c r="N340">
        <v>226</v>
      </c>
      <c r="O340">
        <f t="shared" si="5"/>
        <v>9.8185946789912926</v>
      </c>
    </row>
    <row r="341" spans="14:15">
      <c r="N341">
        <v>227</v>
      </c>
      <c r="O341">
        <f t="shared" si="5"/>
        <v>9.8622656740113737</v>
      </c>
    </row>
    <row r="342" spans="14:15">
      <c r="N342">
        <v>228</v>
      </c>
      <c r="O342">
        <f t="shared" si="5"/>
        <v>9.9066387179327435</v>
      </c>
    </row>
    <row r="343" spans="14:15">
      <c r="N343">
        <v>229</v>
      </c>
      <c r="O343">
        <f t="shared" si="5"/>
        <v>9.9517003117809502</v>
      </c>
    </row>
    <row r="344" spans="14:15">
      <c r="N344">
        <v>230</v>
      </c>
      <c r="O344">
        <f t="shared" si="5"/>
        <v>9.9974367471138574</v>
      </c>
    </row>
    <row r="345" spans="14:15">
      <c r="N345">
        <v>231</v>
      </c>
      <c r="O345">
        <f t="shared" si="5"/>
        <v>10.043834110192002</v>
      </c>
    </row>
    <row r="346" spans="14:15">
      <c r="N346">
        <v>232</v>
      </c>
      <c r="O346">
        <f t="shared" si="5"/>
        <v>10.090878286211346</v>
      </c>
    </row>
    <row r="347" spans="14:15">
      <c r="N347">
        <v>233</v>
      </c>
      <c r="O347">
        <f t="shared" si="5"/>
        <v>10.138554963597242</v>
      </c>
    </row>
    <row r="348" spans="14:15">
      <c r="N348">
        <v>234</v>
      </c>
      <c r="O348">
        <f t="shared" si="5"/>
        <v>10.186849638358218</v>
      </c>
    </row>
    <row r="349" spans="14:15">
      <c r="N349">
        <v>235</v>
      </c>
      <c r="O349">
        <f t="shared" si="5"/>
        <v>10.235747618498332</v>
      </c>
    </row>
    <row r="350" spans="14:15">
      <c r="N350">
        <v>236</v>
      </c>
      <c r="O350">
        <f t="shared" si="5"/>
        <v>10.2852340284867</v>
      </c>
    </row>
    <row r="351" spans="14:15">
      <c r="N351">
        <v>237</v>
      </c>
      <c r="O351">
        <f t="shared" si="5"/>
        <v>10.335293813782876</v>
      </c>
    </row>
    <row r="352" spans="14:15">
      <c r="N352">
        <v>238</v>
      </c>
      <c r="O352">
        <f t="shared" si="5"/>
        <v>10.385911745416662</v>
      </c>
    </row>
    <row r="353" spans="14:15">
      <c r="N353">
        <v>239</v>
      </c>
      <c r="O353">
        <f t="shared" si="5"/>
        <v>10.437072424621013</v>
      </c>
    </row>
    <row r="354" spans="14:15">
      <c r="N354">
        <v>240</v>
      </c>
      <c r="O354">
        <f t="shared" si="5"/>
        <v>10.488760287516577</v>
      </c>
    </row>
    <row r="355" spans="14:15">
      <c r="N355">
        <v>241</v>
      </c>
      <c r="O355">
        <f t="shared" si="5"/>
        <v>10.540959609846475</v>
      </c>
    </row>
    <row r="356" spans="14:15">
      <c r="N356">
        <v>242</v>
      </c>
      <c r="O356">
        <f t="shared" si="5"/>
        <v>10.593654511759858</v>
      </c>
    </row>
    <row r="357" spans="14:15">
      <c r="N357">
        <v>243</v>
      </c>
      <c r="O357">
        <f t="shared" si="5"/>
        <v>10.646828962642815</v>
      </c>
    </row>
    <row r="358" spans="14:15">
      <c r="N358">
        <v>244</v>
      </c>
      <c r="O358">
        <f t="shared" si="5"/>
        <v>10.700466785995131</v>
      </c>
    </row>
    <row r="359" spans="14:15">
      <c r="N359">
        <v>245</v>
      </c>
      <c r="O359">
        <f t="shared" si="5"/>
        <v>10.754551664351434</v>
      </c>
    </row>
    <row r="360" spans="14:15">
      <c r="N360">
        <v>246</v>
      </c>
      <c r="O360">
        <f t="shared" si="5"/>
        <v>10.809067144245224</v>
      </c>
    </row>
    <row r="361" spans="14:15">
      <c r="N361">
        <v>247</v>
      </c>
      <c r="O361">
        <f t="shared" si="5"/>
        <v>10.863996641214271</v>
      </c>
    </row>
    <row r="362" spans="14:15">
      <c r="N362">
        <v>248</v>
      </c>
      <c r="O362">
        <f t="shared" si="5"/>
        <v>10.919323444845872</v>
      </c>
    </row>
    <row r="363" spans="14:15">
      <c r="N363">
        <v>249</v>
      </c>
      <c r="O363">
        <f t="shared" si="5"/>
        <v>10.975030723860419</v>
      </c>
    </row>
    <row r="364" spans="14:15">
      <c r="N364">
        <v>250</v>
      </c>
      <c r="O364">
        <f t="shared" si="5"/>
        <v>11.031101531231737</v>
      </c>
    </row>
    <row r="365" spans="14:15">
      <c r="N365">
        <v>251</v>
      </c>
      <c r="O365">
        <f t="shared" si="5"/>
        <v>11.087518809342638</v>
      </c>
    </row>
    <row r="366" spans="14:15">
      <c r="N366">
        <v>252</v>
      </c>
      <c r="O366">
        <f t="shared" si="5"/>
        <v>11.144265395174109</v>
      </c>
    </row>
    <row r="367" spans="14:15">
      <c r="N367">
        <v>253</v>
      </c>
      <c r="O367">
        <f t="shared" si="5"/>
        <v>11.201324025526574</v>
      </c>
    </row>
    <row r="368" spans="14:15">
      <c r="N368">
        <v>254</v>
      </c>
      <c r="O368">
        <f t="shared" si="5"/>
        <v>11.258677342271632</v>
      </c>
    </row>
    <row r="369" spans="14:15">
      <c r="N369">
        <v>255</v>
      </c>
      <c r="O369">
        <f t="shared" si="5"/>
        <v>11.316307897632669</v>
      </c>
    </row>
    <row r="370" spans="14:15">
      <c r="N370">
        <v>256</v>
      </c>
      <c r="O370">
        <f t="shared" si="5"/>
        <v>11.374198159492741</v>
      </c>
    </row>
    <row r="371" spans="14:15">
      <c r="N371">
        <v>257</v>
      </c>
      <c r="O371">
        <f t="shared" si="5"/>
        <v>11.432330516728127</v>
      </c>
    </row>
    <row r="372" spans="14:15">
      <c r="N372">
        <v>258</v>
      </c>
      <c r="O372">
        <f t="shared" si="5"/>
        <v>11.490687284565903</v>
      </c>
    </row>
    <row r="373" spans="14:15">
      <c r="N373">
        <v>259</v>
      </c>
      <c r="O373">
        <f t="shared" si="5"/>
        <v>11.549250709963925</v>
      </c>
    </row>
    <row r="374" spans="14:15">
      <c r="N374">
        <v>260</v>
      </c>
      <c r="O374">
        <f t="shared" si="5"/>
        <v>11.608002977011585</v>
      </c>
    </row>
    <row r="375" spans="14:15">
      <c r="N375">
        <v>261</v>
      </c>
      <c r="O375">
        <f t="shared" si="5"/>
        <v>11.666926212349694</v>
      </c>
    </row>
    <row r="376" spans="14:15">
      <c r="N376">
        <v>262</v>
      </c>
      <c r="O376">
        <f t="shared" si="5"/>
        <v>11.726002490607826</v>
      </c>
    </row>
    <row r="377" spans="14:15">
      <c r="N377">
        <v>263</v>
      </c>
      <c r="O377">
        <f t="shared" si="5"/>
        <v>11.785213839857507</v>
      </c>
    </row>
    <row r="378" spans="14:15">
      <c r="N378">
        <v>264</v>
      </c>
      <c r="O378">
        <f t="shared" si="5"/>
        <v>11.844542247079556</v>
      </c>
    </row>
    <row r="379" spans="14:15">
      <c r="N379">
        <v>265</v>
      </c>
      <c r="O379">
        <f t="shared" si="5"/>
        <v>11.903969663643919</v>
      </c>
    </row>
    <row r="380" spans="14:15">
      <c r="N380">
        <v>266</v>
      </c>
      <c r="O380">
        <f t="shared" si="5"/>
        <v>11.963478010800356</v>
      </c>
    </row>
    <row r="381" spans="14:15">
      <c r="N381">
        <v>267</v>
      </c>
      <c r="O381">
        <f t="shared" si="5"/>
        <v>12.023049185178273</v>
      </c>
    </row>
    <row r="382" spans="14:15">
      <c r="N382">
        <v>268</v>
      </c>
      <c r="O382">
        <f t="shared" si="5"/>
        <v>12.082665064294046</v>
      </c>
    </row>
    <row r="383" spans="14:15">
      <c r="N383">
        <v>269</v>
      </c>
      <c r="O383">
        <f t="shared" si="5"/>
        <v>12.142307512064177</v>
      </c>
    </row>
    <row r="384" spans="14:15">
      <c r="N384">
        <v>270</v>
      </c>
      <c r="O384">
        <f t="shared" si="5"/>
        <v>12.201958384322564</v>
      </c>
    </row>
    <row r="385" spans="14:15">
      <c r="N385">
        <v>271</v>
      </c>
      <c r="O385">
        <f t="shared" si="5"/>
        <v>12.261599534340247</v>
      </c>
    </row>
    <row r="386" spans="14:15">
      <c r="N386">
        <v>272</v>
      </c>
      <c r="O386">
        <f t="shared" si="5"/>
        <v>12.32121281834592</v>
      </c>
    </row>
    <row r="387" spans="14:15">
      <c r="N387">
        <v>273</v>
      </c>
      <c r="O387">
        <f t="shared" si="5"/>
        <v>12.380780101045557</v>
      </c>
    </row>
    <row r="388" spans="14:15">
      <c r="N388">
        <v>274</v>
      </c>
      <c r="O388">
        <f t="shared" si="5"/>
        <v>12.440283261139447</v>
      </c>
    </row>
    <row r="389" spans="14:15">
      <c r="N389">
        <v>275</v>
      </c>
      <c r="O389">
        <f t="shared" ref="O389:O390" si="6">3.42*SIN(0.017442*N389+1.58319)+12.17</f>
        <v>12.49970419683498</v>
      </c>
    </row>
    <row r="390" spans="14:15">
      <c r="N390">
        <v>276</v>
      </c>
      <c r="O390">
        <f t="shared" si="6"/>
        <v>12.559024831353495</v>
      </c>
    </row>
  </sheetData>
  <pageMargins left="0.7" right="0.7" top="0.75" bottom="0.75" header="0.3" footer="0.3"/>
  <pageSetup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Sheet1</vt:lpstr>
      <vt:lpstr>DATA</vt:lpstr>
      <vt:lpstr>Extended Data</vt:lpstr>
      <vt:lpstr>SINE MODEL</vt:lpstr>
    </vt:vector>
  </TitlesOfParts>
  <Company>Wake Technical Community College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 KIMBALL</dc:creator>
  <cp:lastModifiedBy>ROB KIMBALL</cp:lastModifiedBy>
  <dcterms:created xsi:type="dcterms:W3CDTF">2009-08-09T22:23:57Z</dcterms:created>
  <dcterms:modified xsi:type="dcterms:W3CDTF">2009-10-20T01:36:55Z</dcterms:modified>
</cp:coreProperties>
</file>