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05" windowWidth="16980" windowHeight="9915"/>
  </bookViews>
  <sheets>
    <sheet name="TITLE" sheetId="4" r:id="rId1"/>
    <sheet name="Box Data" sheetId="1" r:id="rId2"/>
    <sheet name="BOX Possible Dimensions" sheetId="2" r:id="rId3"/>
    <sheet name="Cylinder" sheetId="3" r:id="rId4"/>
  </sheets>
  <calcPr calcId="125725"/>
</workbook>
</file>

<file path=xl/calcChain.xml><?xml version="1.0" encoding="utf-8"?>
<calcChain xmlns="http://schemas.openxmlformats.org/spreadsheetml/2006/main">
  <c r="E5" i="3"/>
  <c r="E6"/>
  <c r="E7"/>
  <c r="E8"/>
  <c r="E9"/>
  <c r="E10"/>
  <c r="E11"/>
  <c r="E12"/>
  <c r="E13"/>
  <c r="E14"/>
  <c r="E15"/>
  <c r="E16"/>
  <c r="E17"/>
  <c r="E18"/>
  <c r="G5"/>
  <c r="G6"/>
  <c r="G7"/>
  <c r="G8"/>
  <c r="G9"/>
  <c r="G10"/>
  <c r="G11"/>
  <c r="G12"/>
  <c r="G13"/>
  <c r="G14"/>
  <c r="G15"/>
  <c r="G16"/>
  <c r="G17"/>
  <c r="G18"/>
  <c r="G4"/>
  <c r="E4"/>
  <c r="C5"/>
  <c r="C6"/>
  <c r="C7"/>
  <c r="C8"/>
  <c r="C9"/>
  <c r="C10"/>
  <c r="C11"/>
  <c r="C12"/>
  <c r="C13"/>
  <c r="C14"/>
  <c r="C15"/>
  <c r="C16"/>
  <c r="C17"/>
  <c r="C18"/>
  <c r="C4"/>
  <c r="A6"/>
  <c r="A7"/>
  <c r="A8" s="1"/>
  <c r="A9" s="1"/>
  <c r="A10" s="1"/>
  <c r="A11" s="1"/>
  <c r="A12" s="1"/>
  <c r="A13" s="1"/>
  <c r="A14" s="1"/>
  <c r="A15" s="1"/>
  <c r="A16" s="1"/>
  <c r="A17" s="1"/>
  <c r="A18" s="1"/>
  <c r="A5"/>
  <c r="A4"/>
  <c r="E3" i="2"/>
  <c r="E4"/>
  <c r="E5"/>
  <c r="E6"/>
  <c r="E7"/>
  <c r="E8"/>
  <c r="E9"/>
  <c r="E2"/>
  <c r="B15"/>
  <c r="H3"/>
  <c r="H4"/>
  <c r="H5"/>
  <c r="H9"/>
  <c r="H2"/>
  <c r="N3"/>
  <c r="O3"/>
  <c r="P3"/>
  <c r="N4"/>
  <c r="O4"/>
  <c r="P4" s="1"/>
  <c r="N5"/>
  <c r="O5"/>
  <c r="P5"/>
  <c r="P2"/>
  <c r="O2"/>
  <c r="N2"/>
  <c r="C9"/>
  <c r="J9" s="1"/>
  <c r="C3"/>
  <c r="J3" s="1"/>
  <c r="C4"/>
  <c r="J4" s="1"/>
  <c r="C5"/>
  <c r="J5" s="1"/>
  <c r="C6"/>
  <c r="I6" s="1"/>
  <c r="C7"/>
  <c r="I7" s="1"/>
  <c r="C8"/>
  <c r="J8" s="1"/>
  <c r="M2"/>
  <c r="L2"/>
  <c r="K2"/>
  <c r="G2"/>
  <c r="F2"/>
  <c r="J2"/>
  <c r="I2"/>
  <c r="C2"/>
  <c r="C15" l="1"/>
  <c r="I15" s="1"/>
  <c r="B18"/>
  <c r="J15"/>
  <c r="F15" s="1"/>
  <c r="I8"/>
  <c r="K6"/>
  <c r="G6" s="1"/>
  <c r="J6"/>
  <c r="F6" s="1"/>
  <c r="I9"/>
  <c r="J7"/>
  <c r="F7" s="1"/>
  <c r="I5"/>
  <c r="I4"/>
  <c r="I3"/>
  <c r="F3" s="1"/>
  <c r="L3" s="1"/>
  <c r="F9"/>
  <c r="F5"/>
  <c r="L5" s="1"/>
  <c r="K9"/>
  <c r="G9" s="1"/>
  <c r="K7"/>
  <c r="G7" s="1"/>
  <c r="K5"/>
  <c r="G5" s="1"/>
  <c r="M5" s="1"/>
  <c r="E15" l="1"/>
  <c r="C18"/>
  <c r="E18"/>
  <c r="I18"/>
  <c r="J18"/>
  <c r="O15"/>
  <c r="L15"/>
  <c r="K15"/>
  <c r="G15" s="1"/>
  <c r="F8"/>
  <c r="K8"/>
  <c r="G8" s="1"/>
  <c r="L6"/>
  <c r="O6"/>
  <c r="M6"/>
  <c r="N6"/>
  <c r="L9"/>
  <c r="O9"/>
  <c r="M9"/>
  <c r="N9"/>
  <c r="L7"/>
  <c r="O7"/>
  <c r="M7"/>
  <c r="N7"/>
  <c r="F4"/>
  <c r="L4" s="1"/>
  <c r="K4"/>
  <c r="G4" s="1"/>
  <c r="M4" s="1"/>
  <c r="K3"/>
  <c r="G3" s="1"/>
  <c r="M3" s="1"/>
  <c r="K18" l="1"/>
  <c r="G18" s="1"/>
  <c r="F18"/>
  <c r="M15"/>
  <c r="N15"/>
  <c r="M8"/>
  <c r="N8"/>
  <c r="L8"/>
  <c r="O8"/>
  <c r="P6"/>
  <c r="H6" s="1"/>
  <c r="P9"/>
  <c r="P7"/>
  <c r="H7" s="1"/>
  <c r="M18" l="1"/>
  <c r="N18"/>
  <c r="O18"/>
  <c r="L18"/>
  <c r="P15"/>
  <c r="H15" s="1"/>
  <c r="P8"/>
  <c r="H8" s="1"/>
  <c r="P18" l="1"/>
  <c r="H18" s="1"/>
</calcChain>
</file>

<file path=xl/sharedStrings.xml><?xml version="1.0" encoding="utf-8"?>
<sst xmlns="http://schemas.openxmlformats.org/spreadsheetml/2006/main" count="89" uniqueCount="25">
  <si>
    <t>Box with a top</t>
  </si>
  <si>
    <t>L</t>
  </si>
  <si>
    <t>W</t>
  </si>
  <si>
    <t>H</t>
  </si>
  <si>
    <t>Volume</t>
  </si>
  <si>
    <t>Surface Area</t>
  </si>
  <si>
    <t>Group Number</t>
  </si>
  <si>
    <t>Width of Pattern</t>
  </si>
  <si>
    <t>Length of Pattern</t>
  </si>
  <si>
    <t>Enter a dimension for the Width and the Height will be computed.  The Width and Length 
of the pattern will also be computed in order to verify the pattern will fit on 
an 8 1/2 - by 11 - inch piece of paper.</t>
  </si>
  <si>
    <t>Pattern with least surface area fitting on an 8.5 x 11 - inch piece of paper.</t>
  </si>
  <si>
    <t>Pattern with least surface area (cannot be made from an 8.5 x 11 inch piece of paper)</t>
  </si>
  <si>
    <t>Radius</t>
  </si>
  <si>
    <t>Height</t>
  </si>
  <si>
    <t>square inches</t>
  </si>
  <si>
    <t>cubic inches</t>
  </si>
  <si>
    <t>inches</t>
  </si>
  <si>
    <t>Initial radius:</t>
  </si>
  <si>
    <t>Increment:</t>
  </si>
  <si>
    <t xml:space="preserve">Right Circular Cylinder:  V = </t>
  </si>
  <si>
    <t>Use these "contols" to investigate values for the radius and height to minimize the surface area. Enter new values into J1 (initial value of r) and J2 (the increment for r).</t>
  </si>
  <si>
    <t>A Right Stuff Module</t>
  </si>
  <si>
    <t>Author:  
Rob Kimball</t>
  </si>
  <si>
    <t>Boxes and Cylinders</t>
  </si>
  <si>
    <t>Module 20</t>
  </si>
</sst>
</file>

<file path=xl/styles.xml><?xml version="1.0" encoding="utf-8"?>
<styleSheet xmlns="http://schemas.openxmlformats.org/spreadsheetml/2006/main">
  <fonts count="12">
    <font>
      <sz val="12"/>
      <color theme="1"/>
      <name val="Calibri"/>
      <family val="2"/>
      <scheme val="minor"/>
    </font>
    <font>
      <b/>
      <sz val="12"/>
      <color theme="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
      <b/>
      <sz val="16"/>
      <color theme="1"/>
      <name val="Calibri"/>
      <family val="2"/>
      <scheme val="minor"/>
    </font>
    <font>
      <b/>
      <sz val="16"/>
      <color theme="3" tint="-0.249977111117893"/>
      <name val="Calibri"/>
      <family val="2"/>
      <scheme val="minor"/>
    </font>
    <font>
      <b/>
      <sz val="10"/>
      <color rgb="FFFF0000"/>
      <name val="Calibri"/>
      <family val="2"/>
      <scheme val="minor"/>
    </font>
    <font>
      <b/>
      <sz val="12"/>
      <color rgb="FFFF0000"/>
      <name val="Calibri"/>
      <family val="2"/>
      <scheme val="minor"/>
    </font>
    <font>
      <b/>
      <i/>
      <sz val="9"/>
      <color rgb="FFFF0000"/>
      <name val="Calibri"/>
      <family val="2"/>
      <scheme val="minor"/>
    </font>
    <font>
      <sz val="12"/>
      <color theme="1"/>
      <name val="Calibri"/>
      <family val="2"/>
      <scheme val="minor"/>
    </font>
    <font>
      <sz val="28"/>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
      <patternFill patternType="solid">
        <fgColor theme="7" tint="0.59999389629810485"/>
        <bgColor indexed="64"/>
      </patternFill>
    </fill>
  </fills>
  <borders count="8">
    <border>
      <left/>
      <right/>
      <top/>
      <bottom/>
      <diagonal/>
    </border>
    <border>
      <left/>
      <right/>
      <top/>
      <bottom style="thin">
        <color indexed="64"/>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26">
    <xf numFmtId="0" fontId="0" fillId="0" borderId="0" xfId="0"/>
    <xf numFmtId="0" fontId="0" fillId="0" borderId="0" xfId="0" applyAlignment="1">
      <alignment horizontal="center"/>
    </xf>
    <xf numFmtId="0" fontId="2" fillId="0" borderId="0" xfId="0" applyFont="1"/>
    <xf numFmtId="0" fontId="4" fillId="0" borderId="0" xfId="0" applyFont="1"/>
    <xf numFmtId="0" fontId="5" fillId="2" borderId="0" xfId="0" applyFont="1" applyFill="1" applyBorder="1" applyAlignment="1">
      <alignment horizontal="center"/>
    </xf>
    <xf numFmtId="0" fontId="4" fillId="0" borderId="2" xfId="0" applyFont="1" applyBorder="1" applyAlignment="1">
      <alignment horizontal="center" vertical="center"/>
    </xf>
    <xf numFmtId="0" fontId="8" fillId="0" borderId="0" xfId="0" applyFont="1" applyAlignment="1">
      <alignment horizontal="center"/>
    </xf>
    <xf numFmtId="0" fontId="1" fillId="0" borderId="1" xfId="0" applyFont="1" applyBorder="1" applyAlignment="1">
      <alignment horizontal="center"/>
    </xf>
    <xf numFmtId="0" fontId="2" fillId="0" borderId="0" xfId="0" applyFont="1" applyAlignment="1">
      <alignment horizontal="center"/>
    </xf>
    <xf numFmtId="0" fontId="3" fillId="4" borderId="0" xfId="0" applyFont="1" applyFill="1"/>
    <xf numFmtId="0" fontId="3" fillId="4" borderId="7" xfId="0" applyFont="1" applyFill="1" applyBorder="1" applyAlignment="1">
      <alignment horizontal="center"/>
    </xf>
    <xf numFmtId="0" fontId="2" fillId="0" borderId="3" xfId="0" applyFont="1" applyBorder="1" applyAlignment="1">
      <alignment horizontal="center"/>
    </xf>
    <xf numFmtId="0" fontId="2" fillId="0" borderId="6" xfId="0" applyFont="1" applyBorder="1" applyAlignment="1">
      <alignment horizontal="center"/>
    </xf>
    <xf numFmtId="0" fontId="6" fillId="3" borderId="0" xfId="0" applyFont="1" applyFill="1" applyAlignment="1">
      <alignment horizontal="center" vertical="center"/>
    </xf>
    <xf numFmtId="0" fontId="7" fillId="0" borderId="0" xfId="0" applyFont="1" applyAlignment="1">
      <alignment horizontal="center" vertical="center" wrapText="1"/>
    </xf>
    <xf numFmtId="0" fontId="1" fillId="0" borderId="0" xfId="0" applyFont="1" applyAlignment="1">
      <alignment horizontal="left"/>
    </xf>
    <xf numFmtId="0" fontId="3" fillId="3" borderId="4" xfId="0" applyFont="1" applyFill="1" applyBorder="1" applyAlignment="1">
      <alignment horizontal="center"/>
    </xf>
    <xf numFmtId="0" fontId="3" fillId="3" borderId="5" xfId="0" applyFont="1" applyFill="1" applyBorder="1" applyAlignment="1">
      <alignment horizontal="center"/>
    </xf>
    <xf numFmtId="0" fontId="3" fillId="3" borderId="1" xfId="0" applyFont="1" applyFill="1" applyBorder="1" applyAlignment="1">
      <alignment horizontal="center"/>
    </xf>
    <xf numFmtId="0" fontId="9" fillId="0" borderId="3" xfId="0" applyFont="1" applyBorder="1" applyAlignment="1">
      <alignment horizontal="center" vertical="center" wrapText="1"/>
    </xf>
    <xf numFmtId="0" fontId="9" fillId="0" borderId="0" xfId="0" applyFont="1" applyAlignment="1">
      <alignment horizontal="center" vertical="center" wrapText="1"/>
    </xf>
    <xf numFmtId="0" fontId="2" fillId="0" borderId="0" xfId="0" applyFont="1" applyAlignment="1">
      <alignment horizontal="center"/>
    </xf>
    <xf numFmtId="0" fontId="11" fillId="5" borderId="0" xfId="1" applyFont="1" applyFill="1" applyAlignment="1">
      <alignment horizontal="center" wrapText="1"/>
    </xf>
    <xf numFmtId="0" fontId="10" fillId="5" borderId="0" xfId="1" applyFill="1"/>
    <xf numFmtId="0" fontId="11" fillId="5" borderId="0" xfId="1" applyFont="1" applyFill="1" applyAlignment="1">
      <alignment horizontal="center"/>
    </xf>
    <xf numFmtId="17" fontId="11" fillId="5" borderId="0" xfId="1" applyNumberFormat="1" applyFont="1" applyFill="1" applyAlignment="1">
      <alignment horizont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scatterChart>
        <c:scatterStyle val="smoothMarker"/>
        <c:ser>
          <c:idx val="0"/>
          <c:order val="0"/>
          <c:xVal>
            <c:numRef>
              <c:f>Cylinder!$A$4:$A$18</c:f>
              <c:numCache>
                <c:formatCode>General</c:formatCode>
                <c:ptCount val="15"/>
                <c:pt idx="0">
                  <c:v>1</c:v>
                </c:pt>
                <c:pt idx="1">
                  <c:v>1.5</c:v>
                </c:pt>
                <c:pt idx="2">
                  <c:v>2</c:v>
                </c:pt>
                <c:pt idx="3">
                  <c:v>2.5</c:v>
                </c:pt>
                <c:pt idx="4">
                  <c:v>3</c:v>
                </c:pt>
                <c:pt idx="5">
                  <c:v>3.5</c:v>
                </c:pt>
                <c:pt idx="6">
                  <c:v>4</c:v>
                </c:pt>
                <c:pt idx="7">
                  <c:v>4.5</c:v>
                </c:pt>
                <c:pt idx="8">
                  <c:v>5</c:v>
                </c:pt>
                <c:pt idx="9">
                  <c:v>5.5</c:v>
                </c:pt>
                <c:pt idx="10">
                  <c:v>6</c:v>
                </c:pt>
                <c:pt idx="11">
                  <c:v>6.5</c:v>
                </c:pt>
                <c:pt idx="12">
                  <c:v>7</c:v>
                </c:pt>
                <c:pt idx="13">
                  <c:v>7.5</c:v>
                </c:pt>
                <c:pt idx="14">
                  <c:v>8</c:v>
                </c:pt>
              </c:numCache>
            </c:numRef>
          </c:xVal>
          <c:yVal>
            <c:numRef>
              <c:f>Cylinder!$G$4:$G$18</c:f>
              <c:numCache>
                <c:formatCode>General</c:formatCode>
                <c:ptCount val="15"/>
                <c:pt idx="0">
                  <c:v>134.28318530717959</c:v>
                </c:pt>
                <c:pt idx="1">
                  <c:v>99.470500274487407</c:v>
                </c:pt>
                <c:pt idx="2">
                  <c:v>89.132741228718345</c:v>
                </c:pt>
                <c:pt idx="3">
                  <c:v>90.469908169872411</c:v>
                </c:pt>
                <c:pt idx="4">
                  <c:v>99.21533443128294</c:v>
                </c:pt>
                <c:pt idx="5">
                  <c:v>113.54044858437851</c:v>
                </c:pt>
                <c:pt idx="6">
                  <c:v>132.53096491487338</c:v>
                </c:pt>
                <c:pt idx="7">
                  <c:v>155.67894691483107</c:v>
                </c:pt>
                <c:pt idx="8">
                  <c:v>182.67963267948966</c:v>
                </c:pt>
                <c:pt idx="9">
                  <c:v>213.33908281490977</c:v>
                </c:pt>
                <c:pt idx="10">
                  <c:v>247.52800439179845</c:v>
                </c:pt>
                <c:pt idx="11">
                  <c:v>285.15688692064521</c:v>
                </c:pt>
                <c:pt idx="12">
                  <c:v>326.16179433751398</c:v>
                </c:pt>
                <c:pt idx="13">
                  <c:v>370.49584019551838</c:v>
                </c:pt>
                <c:pt idx="14">
                  <c:v>418.12385965949352</c:v>
                </c:pt>
              </c:numCache>
            </c:numRef>
          </c:yVal>
          <c:smooth val="1"/>
        </c:ser>
        <c:axId val="60284928"/>
        <c:axId val="60743680"/>
      </c:scatterChart>
      <c:valAx>
        <c:axId val="60284928"/>
        <c:scaling>
          <c:orientation val="minMax"/>
        </c:scaling>
        <c:axPos val="b"/>
        <c:numFmt formatCode="General" sourceLinked="1"/>
        <c:tickLblPos val="nextTo"/>
        <c:crossAx val="60743680"/>
        <c:crosses val="autoZero"/>
        <c:crossBetween val="midCat"/>
      </c:valAx>
      <c:valAx>
        <c:axId val="60743680"/>
        <c:scaling>
          <c:orientation val="minMax"/>
        </c:scaling>
        <c:axPos val="l"/>
        <c:majorGridlines/>
        <c:numFmt formatCode="General" sourceLinked="1"/>
        <c:tickLblPos val="nextTo"/>
        <c:crossAx val="60284928"/>
        <c:crosses val="autoZero"/>
        <c:crossBetween val="midCat"/>
      </c:valAx>
    </c:plotArea>
    <c:plotVisOnly val="1"/>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6</xdr:row>
      <xdr:rowOff>152400</xdr:rowOff>
    </xdr:from>
    <xdr:to>
      <xdr:col>0</xdr:col>
      <xdr:colOff>4267200</xdr:colOff>
      <xdr:row>9</xdr:row>
      <xdr:rowOff>19050</xdr:rowOff>
    </xdr:to>
    <xdr:pic>
      <xdr:nvPicPr>
        <xdr:cNvPr id="2" name="Picture 2" descr="RS.bmp"/>
        <xdr:cNvPicPr>
          <a:picLocks noChangeAspect="1"/>
        </xdr:cNvPicPr>
      </xdr:nvPicPr>
      <xdr:blipFill>
        <a:blip xmlns:r="http://schemas.openxmlformats.org/officeDocument/2006/relationships" r:embed="rId1" cstate="print"/>
        <a:srcRect/>
        <a:stretch>
          <a:fillRect/>
        </a:stretch>
      </xdr:blipFill>
      <xdr:spPr bwMode="auto">
        <a:xfrm>
          <a:off x="209550" y="3352800"/>
          <a:ext cx="4057650" cy="12382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57149</xdr:colOff>
      <xdr:row>6</xdr:row>
      <xdr:rowOff>9525</xdr:rowOff>
    </xdr:from>
    <xdr:to>
      <xdr:col>14</xdr:col>
      <xdr:colOff>676274</xdr:colOff>
      <xdr:row>23</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2:A11"/>
  <sheetViews>
    <sheetView tabSelected="1" workbookViewId="0">
      <selection activeCell="A2" sqref="A2"/>
    </sheetView>
  </sheetViews>
  <sheetFormatPr defaultRowHeight="36"/>
  <cols>
    <col min="1" max="1" width="62.875" style="24" customWidth="1"/>
    <col min="2" max="16384" width="9" style="23"/>
  </cols>
  <sheetData>
    <row r="2" spans="1:1">
      <c r="A2" s="22" t="s">
        <v>23</v>
      </c>
    </row>
    <row r="4" spans="1:1">
      <c r="A4" s="24" t="s">
        <v>21</v>
      </c>
    </row>
    <row r="6" spans="1:1" ht="72">
      <c r="A6" s="22" t="s">
        <v>22</v>
      </c>
    </row>
    <row r="7" spans="1:1">
      <c r="A7" s="25"/>
    </row>
    <row r="11" spans="1:1">
      <c r="A11" s="24" t="s">
        <v>24</v>
      </c>
    </row>
  </sheetData>
  <pageMargins left="0.5" right="0.5" top="0.3" bottom="0.3" header="0.5" footer="0.5"/>
  <pageSetup orientation="portrait" r:id="rId1"/>
  <drawing r:id="rId2"/>
</worksheet>
</file>

<file path=xl/worksheets/sheet2.xml><?xml version="1.0" encoding="utf-8"?>
<worksheet xmlns="http://schemas.openxmlformats.org/spreadsheetml/2006/main" xmlns:r="http://schemas.openxmlformats.org/officeDocument/2006/relationships">
  <dimension ref="A1:E11"/>
  <sheetViews>
    <sheetView workbookViewId="0">
      <selection sqref="A1:E2"/>
    </sheetView>
  </sheetViews>
  <sheetFormatPr defaultRowHeight="21"/>
  <cols>
    <col min="1" max="3" width="7.375" style="3" customWidth="1"/>
    <col min="4" max="4" width="11.75" style="3" customWidth="1"/>
    <col min="5" max="5" width="18.125" style="3" customWidth="1"/>
    <col min="6" max="16384" width="9" style="3"/>
  </cols>
  <sheetData>
    <row r="1" spans="1:5">
      <c r="A1" s="13" t="s">
        <v>0</v>
      </c>
      <c r="B1" s="13"/>
      <c r="C1" s="13"/>
      <c r="D1" s="13"/>
      <c r="E1" s="13"/>
    </row>
    <row r="2" spans="1:5">
      <c r="A2" s="13"/>
      <c r="B2" s="13"/>
      <c r="C2" s="13"/>
      <c r="D2" s="13"/>
      <c r="E2" s="13"/>
    </row>
    <row r="3" spans="1:5">
      <c r="A3" s="4" t="s">
        <v>1</v>
      </c>
      <c r="B3" s="4" t="s">
        <v>2</v>
      </c>
      <c r="C3" s="4" t="s">
        <v>3</v>
      </c>
      <c r="D3" s="4" t="s">
        <v>4</v>
      </c>
      <c r="E3" s="4" t="s">
        <v>5</v>
      </c>
    </row>
    <row r="4" spans="1:5" ht="27.75" customHeight="1">
      <c r="A4" s="5">
        <v>1</v>
      </c>
      <c r="B4" s="5"/>
      <c r="C4" s="5"/>
      <c r="D4" s="5"/>
      <c r="E4" s="5"/>
    </row>
    <row r="5" spans="1:5" ht="27.75" customHeight="1">
      <c r="A5" s="5">
        <v>2</v>
      </c>
      <c r="B5" s="5"/>
      <c r="C5" s="5"/>
      <c r="D5" s="5"/>
      <c r="E5" s="5"/>
    </row>
    <row r="6" spans="1:5" ht="27.75" customHeight="1">
      <c r="A6" s="5">
        <v>3</v>
      </c>
      <c r="B6" s="5"/>
      <c r="C6" s="5"/>
      <c r="D6" s="5"/>
      <c r="E6" s="5"/>
    </row>
    <row r="7" spans="1:5" ht="27.75" customHeight="1">
      <c r="A7" s="5">
        <v>4</v>
      </c>
      <c r="B7" s="5"/>
      <c r="C7" s="5"/>
      <c r="D7" s="5"/>
      <c r="E7" s="5"/>
    </row>
    <row r="8" spans="1:5" ht="27.75" customHeight="1">
      <c r="A8" s="5">
        <v>5</v>
      </c>
      <c r="B8" s="5"/>
      <c r="C8" s="5"/>
      <c r="D8" s="5"/>
      <c r="E8" s="5"/>
    </row>
    <row r="9" spans="1:5" ht="27.75" customHeight="1">
      <c r="A9" s="5">
        <v>6</v>
      </c>
      <c r="B9" s="5"/>
      <c r="C9" s="5"/>
      <c r="D9" s="5"/>
      <c r="E9" s="5"/>
    </row>
    <row r="10" spans="1:5" ht="27.75" customHeight="1">
      <c r="A10" s="5">
        <v>7</v>
      </c>
      <c r="B10" s="5"/>
      <c r="C10" s="5"/>
      <c r="D10" s="5"/>
      <c r="E10" s="5"/>
    </row>
    <row r="11" spans="1:5" ht="27.75" customHeight="1">
      <c r="A11" s="5">
        <v>8</v>
      </c>
      <c r="B11" s="5"/>
      <c r="C11" s="5"/>
      <c r="D11" s="5"/>
      <c r="E11" s="5"/>
    </row>
  </sheetData>
  <mergeCells count="1">
    <mergeCell ref="A1:E2"/>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P18"/>
  <sheetViews>
    <sheetView workbookViewId="0"/>
  </sheetViews>
  <sheetFormatPr defaultColWidth="14.25" defaultRowHeight="15.75"/>
  <cols>
    <col min="1" max="1" width="14.25" style="1"/>
    <col min="2" max="5" width="13.375" style="1" customWidth="1"/>
    <col min="6" max="7" width="16" style="1" customWidth="1"/>
    <col min="8" max="8" width="19.25" style="6" customWidth="1"/>
    <col min="9" max="13" width="4.75" style="1" customWidth="1"/>
    <col min="14" max="14" width="4" style="1" customWidth="1"/>
    <col min="15" max="27" width="3.625" style="1" customWidth="1"/>
    <col min="28" max="16384" width="14.25" style="1"/>
  </cols>
  <sheetData>
    <row r="1" spans="1:16">
      <c r="A1" s="7" t="s">
        <v>6</v>
      </c>
      <c r="B1" s="7" t="s">
        <v>2</v>
      </c>
      <c r="C1" s="7" t="s">
        <v>3</v>
      </c>
      <c r="D1" s="7" t="s">
        <v>4</v>
      </c>
      <c r="E1" s="7" t="s">
        <v>5</v>
      </c>
      <c r="F1" s="7" t="s">
        <v>7</v>
      </c>
      <c r="G1" s="7" t="s">
        <v>8</v>
      </c>
    </row>
    <row r="2" spans="1:16">
      <c r="A2" s="1">
        <v>1</v>
      </c>
      <c r="B2" s="1">
        <v>8</v>
      </c>
      <c r="C2" s="1">
        <f>D2/(A2*B2)</f>
        <v>3</v>
      </c>
      <c r="D2" s="1">
        <v>24</v>
      </c>
      <c r="E2" s="1">
        <f>2*A2*B2+2*A2*C2+2*B2*C2</f>
        <v>70</v>
      </c>
      <c r="F2" s="1">
        <f>I2+2*J2</f>
        <v>10</v>
      </c>
      <c r="G2" s="1">
        <f>2*J2+2*K2</f>
        <v>8</v>
      </c>
      <c r="H2" s="6" t="str">
        <f>IF(P2&gt;2,"Fits","Does Not Fit")</f>
        <v>Fits</v>
      </c>
      <c r="I2" s="1">
        <f>MAX(A2:C2)</f>
        <v>8</v>
      </c>
      <c r="J2" s="1">
        <f>MIN(A2:C2)</f>
        <v>1</v>
      </c>
      <c r="K2" s="1">
        <f>24/(I2*J2)</f>
        <v>3</v>
      </c>
      <c r="L2" s="1">
        <f>IF(F2&lt;11.501,1,0)</f>
        <v>1</v>
      </c>
      <c r="M2" s="1">
        <f>IF(G2&lt;8.501,1,0)</f>
        <v>1</v>
      </c>
      <c r="N2" s="1">
        <f>IF(G2&lt;11.51,1,0)</f>
        <v>1</v>
      </c>
      <c r="O2" s="1">
        <f>IF(F2&lt;8.51,1,0)</f>
        <v>0</v>
      </c>
      <c r="P2" s="1">
        <f>M2+L2+N2+O2</f>
        <v>3</v>
      </c>
    </row>
    <row r="3" spans="1:16">
      <c r="A3" s="1">
        <v>2</v>
      </c>
      <c r="B3" s="1">
        <v>4</v>
      </c>
      <c r="C3" s="1">
        <f t="shared" ref="C3:C9" si="0">D3/(A3*B3)</f>
        <v>3</v>
      </c>
      <c r="D3" s="1">
        <v>24</v>
      </c>
      <c r="E3" s="1">
        <f t="shared" ref="E3:E9" si="1">2*A3*B3+2*A3*C3+2*B3*C3</f>
        <v>52</v>
      </c>
      <c r="F3" s="1">
        <f t="shared" ref="F3:F9" si="2">I3+2*J3</f>
        <v>8</v>
      </c>
      <c r="G3" s="1">
        <f t="shared" ref="G3:G9" si="3">2*J3+2*K3</f>
        <v>10</v>
      </c>
      <c r="H3" s="6" t="str">
        <f t="shared" ref="H3:H9" si="4">IF(P3&gt;2,"Fits","Does Not Fit")</f>
        <v>Fits</v>
      </c>
      <c r="I3" s="1">
        <f t="shared" ref="I3:I9" si="5">MAX(A3:C3)</f>
        <v>4</v>
      </c>
      <c r="J3" s="1">
        <f t="shared" ref="J3:J9" si="6">MIN(A3:C3)</f>
        <v>2</v>
      </c>
      <c r="K3" s="1">
        <f t="shared" ref="K3:K9" si="7">24/(I3*J3)</f>
        <v>3</v>
      </c>
      <c r="L3" s="1">
        <f t="shared" ref="L3:L9" si="8">IF(F3&lt;11.501,1,0)</f>
        <v>1</v>
      </c>
      <c r="M3" s="1">
        <f t="shared" ref="M3:M9" si="9">IF(G3&lt;8.501,1,0)</f>
        <v>0</v>
      </c>
      <c r="N3" s="1">
        <f t="shared" ref="N3:N9" si="10">IF(G3&lt;11.51,1,0)</f>
        <v>1</v>
      </c>
      <c r="O3" s="1">
        <f t="shared" ref="O3:O9" si="11">IF(F3&lt;8.51,1,0)</f>
        <v>1</v>
      </c>
      <c r="P3" s="1">
        <f t="shared" ref="P3:P9" si="12">M3+L3+N3+O3</f>
        <v>3</v>
      </c>
    </row>
    <row r="4" spans="1:16">
      <c r="A4" s="1">
        <v>3</v>
      </c>
      <c r="B4" s="1">
        <v>4</v>
      </c>
      <c r="C4" s="1">
        <f t="shared" si="0"/>
        <v>2</v>
      </c>
      <c r="D4" s="1">
        <v>24</v>
      </c>
      <c r="E4" s="1">
        <f t="shared" si="1"/>
        <v>52</v>
      </c>
      <c r="F4" s="1">
        <f t="shared" si="2"/>
        <v>8</v>
      </c>
      <c r="G4" s="1">
        <f t="shared" si="3"/>
        <v>10</v>
      </c>
      <c r="H4" s="6" t="str">
        <f t="shared" si="4"/>
        <v>Fits</v>
      </c>
      <c r="I4" s="1">
        <f t="shared" si="5"/>
        <v>4</v>
      </c>
      <c r="J4" s="1">
        <f t="shared" si="6"/>
        <v>2</v>
      </c>
      <c r="K4" s="1">
        <f t="shared" si="7"/>
        <v>3</v>
      </c>
      <c r="L4" s="1">
        <f t="shared" si="8"/>
        <v>1</v>
      </c>
      <c r="M4" s="1">
        <f t="shared" si="9"/>
        <v>0</v>
      </c>
      <c r="N4" s="1">
        <f t="shared" si="10"/>
        <v>1</v>
      </c>
      <c r="O4" s="1">
        <f t="shared" si="11"/>
        <v>1</v>
      </c>
      <c r="P4" s="1">
        <f t="shared" si="12"/>
        <v>3</v>
      </c>
    </row>
    <row r="5" spans="1:16">
      <c r="A5" s="1">
        <v>4</v>
      </c>
      <c r="B5" s="1">
        <v>3</v>
      </c>
      <c r="C5" s="1">
        <f t="shared" si="0"/>
        <v>2</v>
      </c>
      <c r="D5" s="1">
        <v>24</v>
      </c>
      <c r="E5" s="1">
        <f t="shared" si="1"/>
        <v>52</v>
      </c>
      <c r="F5" s="1">
        <f t="shared" si="2"/>
        <v>8</v>
      </c>
      <c r="G5" s="1">
        <f t="shared" si="3"/>
        <v>10</v>
      </c>
      <c r="H5" s="6" t="str">
        <f t="shared" si="4"/>
        <v>Fits</v>
      </c>
      <c r="I5" s="1">
        <f t="shared" si="5"/>
        <v>4</v>
      </c>
      <c r="J5" s="1">
        <f t="shared" si="6"/>
        <v>2</v>
      </c>
      <c r="K5" s="1">
        <f t="shared" si="7"/>
        <v>3</v>
      </c>
      <c r="L5" s="1">
        <f t="shared" si="8"/>
        <v>1</v>
      </c>
      <c r="M5" s="1">
        <f t="shared" si="9"/>
        <v>0</v>
      </c>
      <c r="N5" s="1">
        <f t="shared" si="10"/>
        <v>1</v>
      </c>
      <c r="O5" s="1">
        <f t="shared" si="11"/>
        <v>1</v>
      </c>
      <c r="P5" s="1">
        <f t="shared" si="12"/>
        <v>3</v>
      </c>
    </row>
    <row r="6" spans="1:16">
      <c r="A6" s="1">
        <v>5</v>
      </c>
      <c r="B6" s="1">
        <v>3</v>
      </c>
      <c r="C6" s="1">
        <f t="shared" si="0"/>
        <v>1.6</v>
      </c>
      <c r="D6" s="1">
        <v>24</v>
      </c>
      <c r="E6" s="1">
        <f t="shared" si="1"/>
        <v>55.6</v>
      </c>
      <c r="F6" s="1">
        <f t="shared" si="2"/>
        <v>8.1999999999999993</v>
      </c>
      <c r="G6" s="1">
        <f t="shared" si="3"/>
        <v>9.1999999999999993</v>
      </c>
      <c r="H6" s="6" t="str">
        <f t="shared" si="4"/>
        <v>Fits</v>
      </c>
      <c r="I6" s="1">
        <f t="shared" si="5"/>
        <v>5</v>
      </c>
      <c r="J6" s="1">
        <f t="shared" si="6"/>
        <v>1.6</v>
      </c>
      <c r="K6" s="1">
        <f t="shared" si="7"/>
        <v>3</v>
      </c>
      <c r="L6" s="1">
        <f t="shared" si="8"/>
        <v>1</v>
      </c>
      <c r="M6" s="1">
        <f t="shared" si="9"/>
        <v>0</v>
      </c>
      <c r="N6" s="1">
        <f t="shared" si="10"/>
        <v>1</v>
      </c>
      <c r="O6" s="1">
        <f t="shared" si="11"/>
        <v>1</v>
      </c>
      <c r="P6" s="1">
        <f t="shared" si="12"/>
        <v>3</v>
      </c>
    </row>
    <row r="7" spans="1:16">
      <c r="A7" s="1">
        <v>6</v>
      </c>
      <c r="B7" s="1">
        <v>4</v>
      </c>
      <c r="C7" s="1">
        <f t="shared" si="0"/>
        <v>1</v>
      </c>
      <c r="D7" s="1">
        <v>24</v>
      </c>
      <c r="E7" s="1">
        <f t="shared" si="1"/>
        <v>68</v>
      </c>
      <c r="F7" s="1">
        <f t="shared" si="2"/>
        <v>8</v>
      </c>
      <c r="G7" s="1">
        <f t="shared" si="3"/>
        <v>10</v>
      </c>
      <c r="H7" s="6" t="str">
        <f t="shared" si="4"/>
        <v>Fits</v>
      </c>
      <c r="I7" s="1">
        <f t="shared" si="5"/>
        <v>6</v>
      </c>
      <c r="J7" s="1">
        <f t="shared" si="6"/>
        <v>1</v>
      </c>
      <c r="K7" s="1">
        <f t="shared" si="7"/>
        <v>4</v>
      </c>
      <c r="L7" s="1">
        <f t="shared" si="8"/>
        <v>1</v>
      </c>
      <c r="M7" s="1">
        <f t="shared" si="9"/>
        <v>0</v>
      </c>
      <c r="N7" s="1">
        <f t="shared" si="10"/>
        <v>1</v>
      </c>
      <c r="O7" s="1">
        <f t="shared" si="11"/>
        <v>1</v>
      </c>
      <c r="P7" s="1">
        <f t="shared" si="12"/>
        <v>3</v>
      </c>
    </row>
    <row r="8" spans="1:16">
      <c r="A8" s="1">
        <v>7</v>
      </c>
      <c r="B8" s="1">
        <v>2</v>
      </c>
      <c r="C8" s="1">
        <f t="shared" si="0"/>
        <v>1.7142857142857142</v>
      </c>
      <c r="D8" s="1">
        <v>24</v>
      </c>
      <c r="E8" s="1">
        <f t="shared" si="1"/>
        <v>58.857142857142854</v>
      </c>
      <c r="F8" s="1">
        <f t="shared" si="2"/>
        <v>10.428571428571429</v>
      </c>
      <c r="G8" s="1">
        <f t="shared" si="3"/>
        <v>7.4285714285714288</v>
      </c>
      <c r="H8" s="6" t="str">
        <f t="shared" si="4"/>
        <v>Fits</v>
      </c>
      <c r="I8" s="1">
        <f t="shared" si="5"/>
        <v>7</v>
      </c>
      <c r="J8" s="1">
        <f t="shared" si="6"/>
        <v>1.7142857142857142</v>
      </c>
      <c r="K8" s="1">
        <f t="shared" si="7"/>
        <v>2</v>
      </c>
      <c r="L8" s="1">
        <f t="shared" si="8"/>
        <v>1</v>
      </c>
      <c r="M8" s="1">
        <f t="shared" si="9"/>
        <v>1</v>
      </c>
      <c r="N8" s="1">
        <f t="shared" si="10"/>
        <v>1</v>
      </c>
      <c r="O8" s="1">
        <f t="shared" si="11"/>
        <v>0</v>
      </c>
      <c r="P8" s="1">
        <f t="shared" si="12"/>
        <v>3</v>
      </c>
    </row>
    <row r="9" spans="1:16">
      <c r="A9" s="1">
        <v>8</v>
      </c>
      <c r="B9" s="1">
        <v>1</v>
      </c>
      <c r="C9" s="1">
        <f t="shared" si="0"/>
        <v>3</v>
      </c>
      <c r="D9" s="1">
        <v>24</v>
      </c>
      <c r="E9" s="1">
        <f t="shared" si="1"/>
        <v>70</v>
      </c>
      <c r="F9" s="1">
        <f t="shared" si="2"/>
        <v>10</v>
      </c>
      <c r="G9" s="1">
        <f t="shared" si="3"/>
        <v>8</v>
      </c>
      <c r="H9" s="6" t="str">
        <f t="shared" si="4"/>
        <v>Fits</v>
      </c>
      <c r="I9" s="1">
        <f t="shared" si="5"/>
        <v>8</v>
      </c>
      <c r="J9" s="1">
        <f t="shared" si="6"/>
        <v>1</v>
      </c>
      <c r="K9" s="1">
        <f t="shared" si="7"/>
        <v>3</v>
      </c>
      <c r="L9" s="1">
        <f t="shared" si="8"/>
        <v>1</v>
      </c>
      <c r="M9" s="1">
        <f t="shared" si="9"/>
        <v>1</v>
      </c>
      <c r="N9" s="1">
        <f t="shared" si="10"/>
        <v>1</v>
      </c>
      <c r="O9" s="1">
        <f t="shared" si="11"/>
        <v>0</v>
      </c>
      <c r="P9" s="1">
        <f t="shared" si="12"/>
        <v>3</v>
      </c>
    </row>
    <row r="10" spans="1:16">
      <c r="A10" s="14" t="s">
        <v>9</v>
      </c>
      <c r="B10" s="14"/>
      <c r="C10" s="14"/>
      <c r="D10" s="14"/>
      <c r="E10" s="14"/>
      <c r="F10" s="14"/>
      <c r="G10" s="14"/>
    </row>
    <row r="11" spans="1:16">
      <c r="A11" s="14"/>
      <c r="B11" s="14"/>
      <c r="C11" s="14"/>
      <c r="D11" s="14"/>
      <c r="E11" s="14"/>
      <c r="F11" s="14"/>
      <c r="G11" s="14"/>
    </row>
    <row r="12" spans="1:16">
      <c r="A12" s="14"/>
      <c r="B12" s="14"/>
      <c r="C12" s="14"/>
      <c r="D12" s="14"/>
      <c r="E12" s="14"/>
      <c r="F12" s="14"/>
      <c r="G12" s="14"/>
    </row>
    <row r="14" spans="1:16">
      <c r="A14" s="15" t="s">
        <v>10</v>
      </c>
      <c r="B14" s="15"/>
      <c r="C14" s="15"/>
      <c r="D14" s="15"/>
      <c r="E14" s="15"/>
      <c r="F14" s="15"/>
      <c r="G14" s="15"/>
      <c r="H14" s="15"/>
      <c r="I14" s="15"/>
      <c r="J14" s="15"/>
      <c r="K14" s="15"/>
      <c r="L14" s="15"/>
      <c r="M14" s="15"/>
      <c r="N14" s="15"/>
      <c r="O14" s="15"/>
      <c r="P14" s="15"/>
    </row>
    <row r="15" spans="1:16">
      <c r="A15" s="1">
        <v>3</v>
      </c>
      <c r="B15" s="1">
        <f>A15</f>
        <v>3</v>
      </c>
      <c r="C15" s="1">
        <f t="shared" ref="C15" si="13">D15/(A15*B15)</f>
        <v>2.6666666666666665</v>
      </c>
      <c r="D15" s="1">
        <v>24</v>
      </c>
      <c r="E15" s="1">
        <f t="shared" ref="E15" si="14">2*A15*B15+2*A15*C15+2*B15*C15</f>
        <v>50</v>
      </c>
      <c r="F15" s="1">
        <f t="shared" ref="F15" si="15">I15+2*J15</f>
        <v>8.3333333333333321</v>
      </c>
      <c r="G15" s="1">
        <f t="shared" ref="G15" si="16">2*J15+2*K15</f>
        <v>11.333333333333332</v>
      </c>
      <c r="H15" s="6" t="str">
        <f t="shared" ref="H15" si="17">IF(P15&gt;2,"Fits","Does Not Fit")</f>
        <v>Fits</v>
      </c>
      <c r="I15" s="1">
        <f t="shared" ref="I15" si="18">MAX(A15:C15)</f>
        <v>3</v>
      </c>
      <c r="J15" s="1">
        <f t="shared" ref="J15" si="19">MIN(A15:C15)</f>
        <v>2.6666666666666665</v>
      </c>
      <c r="K15" s="1">
        <f t="shared" ref="K15" si="20">24/(I15*J15)</f>
        <v>3</v>
      </c>
      <c r="L15" s="1">
        <f t="shared" ref="L15" si="21">IF(F15&lt;11.501,1,0)</f>
        <v>1</v>
      </c>
      <c r="M15" s="1">
        <f t="shared" ref="M15" si="22">IF(G15&lt;8.501,1,0)</f>
        <v>0</v>
      </c>
      <c r="N15" s="1">
        <f t="shared" ref="N15" si="23">IF(G15&lt;11.51,1,0)</f>
        <v>1</v>
      </c>
      <c r="O15" s="1">
        <f t="shared" ref="O15" si="24">IF(F15&lt;8.51,1,0)</f>
        <v>1</v>
      </c>
      <c r="P15" s="1">
        <f t="shared" ref="P15" si="25">M15+L15+N15+O15</f>
        <v>3</v>
      </c>
    </row>
    <row r="17" spans="1:16">
      <c r="A17" s="15" t="s">
        <v>11</v>
      </c>
      <c r="B17" s="15"/>
      <c r="C17" s="15"/>
      <c r="D17" s="15"/>
      <c r="E17" s="15"/>
      <c r="F17" s="15"/>
      <c r="G17" s="15"/>
      <c r="H17" s="15"/>
      <c r="I17" s="15"/>
      <c r="J17" s="15"/>
      <c r="K17" s="15"/>
      <c r="L17" s="15"/>
      <c r="M17" s="15"/>
      <c r="N17" s="15"/>
      <c r="O17" s="15"/>
      <c r="P17" s="15"/>
    </row>
    <row r="18" spans="1:16">
      <c r="A18" s="1">
        <v>2.875</v>
      </c>
      <c r="B18" s="1">
        <f>A18</f>
        <v>2.875</v>
      </c>
      <c r="C18" s="1">
        <f t="shared" ref="C18" si="26">D18/(A18*B18)</f>
        <v>2.9035916824196599</v>
      </c>
      <c r="D18" s="1">
        <v>24</v>
      </c>
      <c r="E18" s="1">
        <f t="shared" ref="E18" si="27">2*A18*B18+2*A18*C18+2*B18*C18</f>
        <v>49.922554347826093</v>
      </c>
      <c r="F18" s="1">
        <f t="shared" ref="F18" si="28">I18+2*J18</f>
        <v>8.653591682419659</v>
      </c>
      <c r="G18" s="1">
        <f t="shared" ref="G18" si="29">2*J18+2*K18</f>
        <v>11.5</v>
      </c>
      <c r="H18" s="6" t="str">
        <f t="shared" ref="H18" si="30">IF(P18&gt;2,"Fits","Does Not Fit")</f>
        <v>Does Not Fit</v>
      </c>
      <c r="I18" s="1">
        <f t="shared" ref="I18" si="31">MAX(A18:C18)</f>
        <v>2.9035916824196599</v>
      </c>
      <c r="J18" s="1">
        <f t="shared" ref="J18" si="32">MIN(A18:C18)</f>
        <v>2.875</v>
      </c>
      <c r="K18" s="1">
        <f t="shared" ref="K18" si="33">24/(I18*J18)</f>
        <v>2.875</v>
      </c>
      <c r="L18" s="1">
        <f t="shared" ref="L18" si="34">IF(F18&lt;11.501,1,0)</f>
        <v>1</v>
      </c>
      <c r="M18" s="1">
        <f t="shared" ref="M18" si="35">IF(G18&lt;8.501,1,0)</f>
        <v>0</v>
      </c>
      <c r="N18" s="1">
        <f t="shared" ref="N18" si="36">IF(G18&lt;11.51,1,0)</f>
        <v>1</v>
      </c>
      <c r="O18" s="1">
        <f t="shared" ref="O18" si="37">IF(F18&lt;8.51,1,0)</f>
        <v>0</v>
      </c>
      <c r="P18" s="1">
        <f t="shared" ref="P18" si="38">M18+L18+N18+O18</f>
        <v>2</v>
      </c>
    </row>
  </sheetData>
  <mergeCells count="3">
    <mergeCell ref="A10:G12"/>
    <mergeCell ref="A14:P14"/>
    <mergeCell ref="A17:P17"/>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18"/>
  <sheetViews>
    <sheetView workbookViewId="0">
      <selection sqref="A1:C1"/>
    </sheetView>
  </sheetViews>
  <sheetFormatPr defaultRowHeight="18.75"/>
  <cols>
    <col min="1" max="4" width="9" style="2"/>
    <col min="5" max="5" width="9.625" style="2" customWidth="1"/>
    <col min="6" max="6" width="14.625" style="2" customWidth="1"/>
    <col min="7" max="7" width="11.875" style="2" customWidth="1"/>
    <col min="8" max="8" width="14.625" style="2" customWidth="1"/>
    <col min="9" max="9" width="14" style="2" customWidth="1"/>
    <col min="10" max="16384" width="9" style="2"/>
  </cols>
  <sheetData>
    <row r="1" spans="1:10">
      <c r="A1" s="21" t="s">
        <v>19</v>
      </c>
      <c r="B1" s="21"/>
      <c r="C1" s="21"/>
      <c r="D1" s="2">
        <v>64</v>
      </c>
      <c r="E1" s="2" t="s">
        <v>15</v>
      </c>
      <c r="I1" s="9" t="s">
        <v>17</v>
      </c>
      <c r="J1" s="10">
        <v>1</v>
      </c>
    </row>
    <row r="2" spans="1:10">
      <c r="I2" s="9" t="s">
        <v>18</v>
      </c>
      <c r="J2" s="10">
        <v>0.5</v>
      </c>
    </row>
    <row r="3" spans="1:10">
      <c r="A3" s="18" t="s">
        <v>12</v>
      </c>
      <c r="B3" s="18"/>
      <c r="C3" s="16" t="s">
        <v>13</v>
      </c>
      <c r="D3" s="17"/>
      <c r="E3" s="16" t="s">
        <v>4</v>
      </c>
      <c r="F3" s="17"/>
      <c r="G3" s="16" t="s">
        <v>5</v>
      </c>
      <c r="H3" s="17"/>
      <c r="I3" s="19" t="s">
        <v>20</v>
      </c>
      <c r="J3" s="20"/>
    </row>
    <row r="4" spans="1:10">
      <c r="A4" s="8">
        <f>J1</f>
        <v>1</v>
      </c>
      <c r="B4" s="8" t="s">
        <v>16</v>
      </c>
      <c r="C4" s="11">
        <f>$D$1/(PI()*A4^2)</f>
        <v>20.371832715762604</v>
      </c>
      <c r="D4" s="8" t="s">
        <v>16</v>
      </c>
      <c r="E4" s="11">
        <f>PI()*A4^2*C4</f>
        <v>64</v>
      </c>
      <c r="F4" s="12" t="s">
        <v>15</v>
      </c>
      <c r="G4" s="11">
        <f>2*PI()*A4^2+2*PI()*A4*C4</f>
        <v>134.28318530717959</v>
      </c>
      <c r="H4" s="12" t="s">
        <v>14</v>
      </c>
      <c r="I4" s="19"/>
      <c r="J4" s="20"/>
    </row>
    <row r="5" spans="1:10">
      <c r="A5" s="8">
        <f>A4+$J$2</f>
        <v>1.5</v>
      </c>
      <c r="B5" s="8" t="s">
        <v>16</v>
      </c>
      <c r="C5" s="11">
        <f t="shared" ref="C5:C18" si="0">$D$1/(PI()*A5^2)</f>
        <v>9.0541478736722691</v>
      </c>
      <c r="D5" s="8" t="s">
        <v>16</v>
      </c>
      <c r="E5" s="11">
        <f t="shared" ref="E5:E18" si="1">PI()*A5^2*C5</f>
        <v>64</v>
      </c>
      <c r="F5" s="12" t="s">
        <v>15</v>
      </c>
      <c r="G5" s="11">
        <f t="shared" ref="G5:G18" si="2">2*PI()*A5^2+2*PI()*A5*C5</f>
        <v>99.470500274487407</v>
      </c>
      <c r="H5" s="12" t="s">
        <v>14</v>
      </c>
      <c r="I5" s="19"/>
      <c r="J5" s="20"/>
    </row>
    <row r="6" spans="1:10">
      <c r="A6" s="8">
        <f t="shared" ref="A6:A18" si="3">A5+$J$2</f>
        <v>2</v>
      </c>
      <c r="B6" s="8" t="s">
        <v>16</v>
      </c>
      <c r="C6" s="11">
        <f t="shared" si="0"/>
        <v>5.0929581789406511</v>
      </c>
      <c r="D6" s="8" t="s">
        <v>16</v>
      </c>
      <c r="E6" s="11">
        <f t="shared" si="1"/>
        <v>64</v>
      </c>
      <c r="F6" s="12" t="s">
        <v>15</v>
      </c>
      <c r="G6" s="11">
        <f t="shared" si="2"/>
        <v>89.132741228718345</v>
      </c>
      <c r="H6" s="12" t="s">
        <v>14</v>
      </c>
      <c r="I6" s="19"/>
      <c r="J6" s="20"/>
    </row>
    <row r="7" spans="1:10">
      <c r="A7" s="8">
        <f t="shared" si="3"/>
        <v>2.5</v>
      </c>
      <c r="B7" s="8" t="s">
        <v>16</v>
      </c>
      <c r="C7" s="11">
        <f t="shared" si="0"/>
        <v>3.2594932345220164</v>
      </c>
      <c r="D7" s="8" t="s">
        <v>16</v>
      </c>
      <c r="E7" s="11">
        <f t="shared" si="1"/>
        <v>64</v>
      </c>
      <c r="F7" s="12" t="s">
        <v>15</v>
      </c>
      <c r="G7" s="11">
        <f t="shared" si="2"/>
        <v>90.469908169872411</v>
      </c>
      <c r="H7" s="12" t="s">
        <v>14</v>
      </c>
    </row>
    <row r="8" spans="1:10">
      <c r="A8" s="8">
        <f t="shared" si="3"/>
        <v>3</v>
      </c>
      <c r="B8" s="8" t="s">
        <v>16</v>
      </c>
      <c r="C8" s="11">
        <f t="shared" si="0"/>
        <v>2.2635369684180673</v>
      </c>
      <c r="D8" s="8" t="s">
        <v>16</v>
      </c>
      <c r="E8" s="11">
        <f t="shared" si="1"/>
        <v>64</v>
      </c>
      <c r="F8" s="12" t="s">
        <v>15</v>
      </c>
      <c r="G8" s="11">
        <f t="shared" si="2"/>
        <v>99.21533443128294</v>
      </c>
      <c r="H8" s="12" t="s">
        <v>14</v>
      </c>
    </row>
    <row r="9" spans="1:10">
      <c r="A9" s="8">
        <f t="shared" si="3"/>
        <v>3.5</v>
      </c>
      <c r="B9" s="8" t="s">
        <v>16</v>
      </c>
      <c r="C9" s="11">
        <f t="shared" si="0"/>
        <v>1.6630067523071514</v>
      </c>
      <c r="D9" s="8" t="s">
        <v>16</v>
      </c>
      <c r="E9" s="11">
        <f t="shared" si="1"/>
        <v>64</v>
      </c>
      <c r="F9" s="12" t="s">
        <v>15</v>
      </c>
      <c r="G9" s="11">
        <f t="shared" si="2"/>
        <v>113.54044858437851</v>
      </c>
      <c r="H9" s="12" t="s">
        <v>14</v>
      </c>
    </row>
    <row r="10" spans="1:10">
      <c r="A10" s="8">
        <f t="shared" si="3"/>
        <v>4</v>
      </c>
      <c r="B10" s="8" t="s">
        <v>16</v>
      </c>
      <c r="C10" s="11">
        <f t="shared" si="0"/>
        <v>1.2732395447351628</v>
      </c>
      <c r="D10" s="8" t="s">
        <v>16</v>
      </c>
      <c r="E10" s="11">
        <f t="shared" si="1"/>
        <v>64</v>
      </c>
      <c r="F10" s="12" t="s">
        <v>15</v>
      </c>
      <c r="G10" s="11">
        <f t="shared" si="2"/>
        <v>132.53096491487338</v>
      </c>
      <c r="H10" s="12" t="s">
        <v>14</v>
      </c>
    </row>
    <row r="11" spans="1:10">
      <c r="A11" s="8">
        <f t="shared" si="3"/>
        <v>4.5</v>
      </c>
      <c r="B11" s="8" t="s">
        <v>16</v>
      </c>
      <c r="C11" s="11">
        <f t="shared" si="0"/>
        <v>1.0060164304080299</v>
      </c>
      <c r="D11" s="8" t="s">
        <v>16</v>
      </c>
      <c r="E11" s="11">
        <f t="shared" si="1"/>
        <v>64</v>
      </c>
      <c r="F11" s="12" t="s">
        <v>15</v>
      </c>
      <c r="G11" s="11">
        <f t="shared" si="2"/>
        <v>155.67894691483107</v>
      </c>
      <c r="H11" s="12" t="s">
        <v>14</v>
      </c>
    </row>
    <row r="12" spans="1:10">
      <c r="A12" s="8">
        <f t="shared" si="3"/>
        <v>5</v>
      </c>
      <c r="B12" s="8" t="s">
        <v>16</v>
      </c>
      <c r="C12" s="11">
        <f t="shared" si="0"/>
        <v>0.81487330863050411</v>
      </c>
      <c r="D12" s="8" t="s">
        <v>16</v>
      </c>
      <c r="E12" s="11">
        <f t="shared" si="1"/>
        <v>64</v>
      </c>
      <c r="F12" s="12" t="s">
        <v>15</v>
      </c>
      <c r="G12" s="11">
        <f t="shared" si="2"/>
        <v>182.67963267948966</v>
      </c>
      <c r="H12" s="12" t="s">
        <v>14</v>
      </c>
    </row>
    <row r="13" spans="1:10">
      <c r="A13" s="8">
        <f t="shared" si="3"/>
        <v>5.5</v>
      </c>
      <c r="B13" s="8" t="s">
        <v>16</v>
      </c>
      <c r="C13" s="11">
        <f t="shared" si="0"/>
        <v>0.67344901539711088</v>
      </c>
      <c r="D13" s="8" t="s">
        <v>16</v>
      </c>
      <c r="E13" s="11">
        <f t="shared" si="1"/>
        <v>64</v>
      </c>
      <c r="F13" s="12" t="s">
        <v>15</v>
      </c>
      <c r="G13" s="11">
        <f t="shared" si="2"/>
        <v>213.33908281490977</v>
      </c>
      <c r="H13" s="12" t="s">
        <v>14</v>
      </c>
    </row>
    <row r="14" spans="1:10">
      <c r="A14" s="8">
        <f t="shared" si="3"/>
        <v>6</v>
      </c>
      <c r="B14" s="8" t="s">
        <v>16</v>
      </c>
      <c r="C14" s="11">
        <f t="shared" si="0"/>
        <v>0.56588424210451682</v>
      </c>
      <c r="D14" s="8" t="s">
        <v>16</v>
      </c>
      <c r="E14" s="11">
        <f t="shared" si="1"/>
        <v>64</v>
      </c>
      <c r="F14" s="12" t="s">
        <v>15</v>
      </c>
      <c r="G14" s="11">
        <f t="shared" si="2"/>
        <v>247.52800439179845</v>
      </c>
      <c r="H14" s="12" t="s">
        <v>14</v>
      </c>
    </row>
    <row r="15" spans="1:10">
      <c r="A15" s="8">
        <f t="shared" si="3"/>
        <v>6.5</v>
      </c>
      <c r="B15" s="8" t="s">
        <v>16</v>
      </c>
      <c r="C15" s="11">
        <f t="shared" si="0"/>
        <v>0.48217355540266515</v>
      </c>
      <c r="D15" s="8" t="s">
        <v>16</v>
      </c>
      <c r="E15" s="11">
        <f t="shared" si="1"/>
        <v>64</v>
      </c>
      <c r="F15" s="12" t="s">
        <v>15</v>
      </c>
      <c r="G15" s="11">
        <f t="shared" si="2"/>
        <v>285.15688692064521</v>
      </c>
      <c r="H15" s="12" t="s">
        <v>14</v>
      </c>
    </row>
    <row r="16" spans="1:10">
      <c r="A16" s="8">
        <f t="shared" si="3"/>
        <v>7</v>
      </c>
      <c r="B16" s="8" t="s">
        <v>16</v>
      </c>
      <c r="C16" s="11">
        <f t="shared" si="0"/>
        <v>0.41575168807678786</v>
      </c>
      <c r="D16" s="8" t="s">
        <v>16</v>
      </c>
      <c r="E16" s="11">
        <f t="shared" si="1"/>
        <v>64</v>
      </c>
      <c r="F16" s="12" t="s">
        <v>15</v>
      </c>
      <c r="G16" s="11">
        <f t="shared" si="2"/>
        <v>326.16179433751398</v>
      </c>
      <c r="H16" s="12" t="s">
        <v>14</v>
      </c>
    </row>
    <row r="17" spans="1:8">
      <c r="A17" s="8">
        <f t="shared" si="3"/>
        <v>7.5</v>
      </c>
      <c r="B17" s="8" t="s">
        <v>16</v>
      </c>
      <c r="C17" s="11">
        <f t="shared" si="0"/>
        <v>0.36216591494689077</v>
      </c>
      <c r="D17" s="8" t="s">
        <v>16</v>
      </c>
      <c r="E17" s="11">
        <f t="shared" si="1"/>
        <v>64</v>
      </c>
      <c r="F17" s="12" t="s">
        <v>15</v>
      </c>
      <c r="G17" s="11">
        <f t="shared" si="2"/>
        <v>370.49584019551838</v>
      </c>
      <c r="H17" s="12" t="s">
        <v>14</v>
      </c>
    </row>
    <row r="18" spans="1:8">
      <c r="A18" s="8">
        <f t="shared" si="3"/>
        <v>8</v>
      </c>
      <c r="B18" s="8" t="s">
        <v>16</v>
      </c>
      <c r="C18" s="11">
        <f t="shared" si="0"/>
        <v>0.31830988618379069</v>
      </c>
      <c r="D18" s="8" t="s">
        <v>16</v>
      </c>
      <c r="E18" s="11">
        <f t="shared" si="1"/>
        <v>64</v>
      </c>
      <c r="F18" s="12" t="s">
        <v>15</v>
      </c>
      <c r="G18" s="11">
        <f t="shared" si="2"/>
        <v>418.12385965949352</v>
      </c>
      <c r="H18" s="12" t="s">
        <v>14</v>
      </c>
    </row>
  </sheetData>
  <mergeCells count="6">
    <mergeCell ref="A1:C1"/>
    <mergeCell ref="E3:F3"/>
    <mergeCell ref="G3:H3"/>
    <mergeCell ref="C3:D3"/>
    <mergeCell ref="A3:B3"/>
    <mergeCell ref="I3:J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Box Data</vt:lpstr>
      <vt:lpstr>BOX Possible Dimensions</vt:lpstr>
      <vt:lpstr>Cylinder</vt:lpstr>
    </vt:vector>
  </TitlesOfParts>
  <Company>Wake Technical Community College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KIMBALL</dc:creator>
  <cp:lastModifiedBy>ROB KIMBALL</cp:lastModifiedBy>
  <dcterms:created xsi:type="dcterms:W3CDTF">2009-08-30T14:14:51Z</dcterms:created>
  <dcterms:modified xsi:type="dcterms:W3CDTF">2009-10-27T01:45:33Z</dcterms:modified>
</cp:coreProperties>
</file>